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110" documentId="8_{D2A7BC2F-0EF2-4345-80A1-2832A6E6E0CC}" xr6:coauthVersionLast="47" xr6:coauthVersionMax="47" xr10:uidLastSave="{D7BAC1F5-16E8-4C70-A196-D887EE2BDC94}"/>
  <bookViews>
    <workbookView xWindow="-110" yWindow="-110" windowWidth="19420" windowHeight="11500" xr2:uid="{DCF97F6F-6D9F-4D7B-91A0-8A80D78C024B}"/>
  </bookViews>
  <sheets>
    <sheet name="2025" sheetId="8" r:id="rId1"/>
    <sheet name="2024" sheetId="7" r:id="rId2"/>
    <sheet name="2023" sheetId="6" r:id="rId3"/>
    <sheet name="2022" sheetId="5" r:id="rId4"/>
    <sheet name="2021" sheetId="4" r:id="rId5"/>
    <sheet name="2020" sheetId="2" r:id="rId6"/>
    <sheet name="2019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C25" i="8"/>
  <c r="B25" i="8"/>
  <c r="E24" i="8"/>
  <c r="E23" i="8"/>
  <c r="E22" i="8"/>
  <c r="E21" i="8"/>
  <c r="D9" i="8"/>
  <c r="C9" i="8"/>
  <c r="B9" i="8"/>
  <c r="E8" i="8"/>
  <c r="E7" i="8"/>
  <c r="E6" i="8"/>
  <c r="E5" i="8"/>
  <c r="E25" i="8" l="1"/>
  <c r="E9" i="8"/>
  <c r="E22" i="7"/>
  <c r="E23" i="7"/>
  <c r="E24" i="7"/>
  <c r="E21" i="7"/>
  <c r="C25" i="7"/>
  <c r="D25" i="7"/>
  <c r="B25" i="7"/>
  <c r="E13" i="7"/>
  <c r="E14" i="7"/>
  <c r="E15" i="7"/>
  <c r="E16" i="7"/>
  <c r="E17" i="7"/>
  <c r="E8" i="7"/>
  <c r="E6" i="7"/>
  <c r="E7" i="7"/>
  <c r="E5" i="7"/>
  <c r="C9" i="7"/>
  <c r="D9" i="7"/>
  <c r="B9" i="7"/>
  <c r="E25" i="7" l="1"/>
  <c r="E9" i="7"/>
</calcChain>
</file>

<file path=xl/sharedStrings.xml><?xml version="1.0" encoding="utf-8"?>
<sst xmlns="http://schemas.openxmlformats.org/spreadsheetml/2006/main" count="292" uniqueCount="47">
  <si>
    <t>CARRIERA</t>
  </si>
  <si>
    <t>DIRETTORE</t>
  </si>
  <si>
    <t>ESECUTIVO</t>
  </si>
  <si>
    <t>FUNZIONARIO</t>
  </si>
  <si>
    <t>OPERATIVO</t>
  </si>
  <si>
    <t xml:space="preserve">TOTALE </t>
  </si>
  <si>
    <t>TOTALE</t>
  </si>
  <si>
    <t>CARRIERA (€)</t>
  </si>
  <si>
    <t>FASCIA ALTA (*)</t>
  </si>
  <si>
    <t>FASCIA MEDIA (*)</t>
  </si>
  <si>
    <t>FASCIA BASSA (*)</t>
  </si>
  <si>
    <t>(*) suddivisione per fasce in base alla valutazione</t>
  </si>
  <si>
    <t>DIRETTORI E FUNZIONARI</t>
  </si>
  <si>
    <t>OPERATIVI ED ESECUTIVI</t>
  </si>
  <si>
    <t>GRATIFICA RELATIVA ALL'ANNO 2019</t>
  </si>
  <si>
    <t>fascia bassa da 3,0% a 5,9%</t>
  </si>
  <si>
    <t>fascia media da 6,0% a 8,9%</t>
  </si>
  <si>
    <t>fascia alta da 9,0% a 12,0%</t>
  </si>
  <si>
    <t>fascia bassa da 2,5% a 3,4%</t>
  </si>
  <si>
    <t>fascia media da 3,5% a 4,4%</t>
  </si>
  <si>
    <t>fascia alta da 4,5% a 5,4%</t>
  </si>
  <si>
    <t>GRATIFICA RELATIVA ALL'ANNO 2020</t>
  </si>
  <si>
    <t>GRATIFICA RELATIVA ALL'ANNO 2021</t>
  </si>
  <si>
    <t>fascia alta da 4,7% a 6,0%</t>
  </si>
  <si>
    <t>fascia media da 3,4% a 4,6%</t>
  </si>
  <si>
    <t>fascia bassa da 2,0% a 3,3%</t>
  </si>
  <si>
    <t>GRATIFICA RELATIVA ALL'ANNO 2022</t>
  </si>
  <si>
    <t>fascia alta da 9,7% a 13,0%</t>
  </si>
  <si>
    <t>fascia media da 6,4% a 9,6%</t>
  </si>
  <si>
    <t>fascia bassa da 3,0% a 6,4%</t>
  </si>
  <si>
    <t>fascia alta da 5,2% a 6,5%</t>
  </si>
  <si>
    <t>fascia media da 3,9% a 5,1%</t>
  </si>
  <si>
    <t>fascia bassa da 2,5% a 3,8%</t>
  </si>
  <si>
    <t>GRATIFICA RELATIVA ALL'ANNO 2023</t>
  </si>
  <si>
    <t>DIRETTORI</t>
  </si>
  <si>
    <t>fascia alta da 9,4% a 13,0%</t>
  </si>
  <si>
    <t>fascia media da 6,7% a 9,3%</t>
  </si>
  <si>
    <t>fascia bassa da 3,0% a 6,6%</t>
  </si>
  <si>
    <t>FUNZIONARI</t>
  </si>
  <si>
    <t>fascia alta da 8,7% a 11,0%</t>
  </si>
  <si>
    <t>fascia media da 7,4% a 8,6%</t>
  </si>
  <si>
    <t>fascia bassa da 5,0% a 7,3%</t>
  </si>
  <si>
    <t>fascia alta da 4,9% a 5,5%</t>
  </si>
  <si>
    <t>fascia media da 4,2% a 4,8%</t>
  </si>
  <si>
    <t>fascia bassa da 3,5% a 4,1%</t>
  </si>
  <si>
    <t>GRATIFICA RELATIVA ALL'ANNO 2024</t>
  </si>
  <si>
    <t>GRATIFICA RELATIVA ALL'ANNO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</si>
</sst>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10" fontId="0" fillId="0" borderId="0" xfId="1" applyNumberFormat="1" applyFont="1"/>
    <xf numFmtId="9" fontId="0" fillId="0" borderId="0" xfId="1" applyFont="1"/>
    <xf numFmtId="10" fontId="3" fillId="0" borderId="0" xfId="1" applyNumberFormat="1" applyFont="1"/>
    <xf numFmtId="1" fontId="0" fillId="0" borderId="0" xfId="1" applyNumberFormat="1" applyFont="1"/>
    <xf numFmtId="1" fontId="3" fillId="0" borderId="0" xfId="1" applyNumberFormat="1" applyFont="1"/>
    <xf numFmtId="1" fontId="0" fillId="0" borderId="0" xfId="0" applyNumberFormat="1"/>
    <xf numFmtId="0" fontId="4" fillId="0" borderId="0" xfId="0" applyFont="1"/>
    <xf numFmtId="43" fontId="0" fillId="0" borderId="0" xfId="2" applyFont="1"/>
    <xf numFmtId="43" fontId="2" fillId="0" borderId="0" xfId="2" applyFont="1"/>
    <xf numFmtId="43" fontId="0" fillId="0" borderId="0" xfId="2" applyFont="1" applyBorder="1"/>
    <xf numFmtId="0" fontId="2" fillId="0" borderId="0" xfId="0" applyFont="1"/>
    <xf numFmtId="43" fontId="2" fillId="0" borderId="0" xfId="2" applyFont="1" applyBorder="1"/>
    <xf numFmtId="10" fontId="0" fillId="0" borderId="1" xfId="1" applyNumberFormat="1" applyFont="1" applyBorder="1"/>
    <xf numFmtId="10" fontId="2" fillId="0" borderId="0" xfId="1" applyNumberFormat="1" applyFont="1"/>
    <xf numFmtId="10" fontId="2" fillId="0" borderId="1" xfId="1" applyNumberFormat="1" applyFont="1" applyBorder="1"/>
    <xf numFmtId="0" fontId="4" fillId="0" borderId="0" xfId="0" applyFont="1" applyAlignment="1">
      <alignment horizontal="center"/>
    </xf>
  </cellXfs>
  <cellStyles count="5">
    <cellStyle name="Migliaia 2" xfId="2" xr:uid="{44F62114-1EF7-4003-905C-B130C2DC794B}"/>
    <cellStyle name="Migliaia 3" xfId="4" xr:uid="{1443E65F-383B-4AE0-AEA6-0E777E560FF9}"/>
    <cellStyle name="Normale" xfId="0" builtinId="0"/>
    <cellStyle name="Percentuale" xfId="1" builtinId="5"/>
    <cellStyle name="Percentuale 2" xfId="3" xr:uid="{2C3BFDBB-007A-4657-9FC4-BAAAE54A9CF0}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73F82AD-4432-4580-92B4-996DDBBEE9CD}" name="Table117820" displayName="Table117820" ref="A4:E9" totalsRowShown="0" headerRowDxfId="97" dataDxfId="96">
  <tableColumns count="5">
    <tableColumn id="1" xr3:uid="{BF0A151E-9767-4A95-AD03-C1DE7DD06C34}" name="CARRIERA (€)"/>
    <tableColumn id="2" xr3:uid="{0C7B421F-F122-4D4D-A538-4D21471D8685}" name="FASCIA ALTA (*)" dataDxfId="95" dataCellStyle="Migliaia 2"/>
    <tableColumn id="3" xr3:uid="{14F1E8D7-39EB-4D38-B48C-CC54842DCB77}" name="FASCIA MEDIA (*)" dataDxfId="94" dataCellStyle="Migliaia 2"/>
    <tableColumn id="4" xr3:uid="{0F83997A-95AD-4F23-A9FF-45EB233CD800}" name="FASCIA BASSA (*)" dataDxfId="93" dataCellStyle="Migliaia 2"/>
    <tableColumn id="5" xr3:uid="{121828E7-D78A-44F5-B21C-B4B11B9B916D}" name="TOTALE " dataDxfId="92" dataCellStyle="Migliaia 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2D9A87E-42ED-413A-8976-BEE63EAFC5B3}" name="Table114" displayName="Table114" ref="A4:E9" totalsRowShown="0" headerRowDxfId="56" dataDxfId="55">
  <tableColumns count="5">
    <tableColumn id="1" xr3:uid="{BF0E3F11-FC1F-4A4F-B11D-50B788BC00D9}" name="CARRIERA (€)"/>
    <tableColumn id="2" xr3:uid="{1CE92BBD-3017-490E-88D9-9DB24B2F3331}" name="FASCIA ALTA (*)" dataDxfId="54" dataCellStyle="Migliaia 2"/>
    <tableColumn id="3" xr3:uid="{E035F575-C8A4-446D-8D91-7D97A8E66A7B}" name="FASCIA MEDIA (*)" dataDxfId="53" dataCellStyle="Migliaia 2"/>
    <tableColumn id="4" xr3:uid="{68EE812A-D5E3-4FE2-B8C8-6ABF9596D551}" name="FASCIA BASSA (*)" dataDxfId="52" dataCellStyle="Migliaia 2"/>
    <tableColumn id="5" xr3:uid="{E3D2F55B-A7C8-4AE2-B9A8-A1B42FE65360}" name="TOTALE " dataDxfId="51" dataCellStyle="Migliaia 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77ABC39-AA55-4411-A071-3C3DA481B4F4}" name="Table215" displayName="Table215" ref="A12:E17" totalsRowShown="0" headerRowDxfId="50" dataDxfId="49">
  <tableColumns count="5">
    <tableColumn id="1" xr3:uid="{B6E725B5-AA6C-46D9-96EB-065AED09E8CB}" name="CARRIERA"/>
    <tableColumn id="2" xr3:uid="{6FC7E1C9-9F2F-440E-8FB8-D6D117578D48}" name="FASCIA ALTA (*)" dataDxfId="48"/>
    <tableColumn id="3" xr3:uid="{FE4BA092-31F2-415E-A74F-67A92F7623A8}" name="FASCIA MEDIA (*)" dataDxfId="47"/>
    <tableColumn id="4" xr3:uid="{BAD302E0-CEFF-4CB4-9DAE-091D30AE2030}" name="FASCIA BASSA (*)" dataDxfId="46"/>
    <tableColumn id="5" xr3:uid="{C39EA4CC-A68D-45FA-BB6D-FF3E7395AFC4}" name="TOTALE " dataDxfId="45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C318644-B499-4BE6-B4BD-F3CF83DC7B45}" name="Table316" displayName="Table316" ref="A20:E25" totalsRowShown="0" headerRowDxfId="44">
  <tableColumns count="5">
    <tableColumn id="1" xr3:uid="{A13F1368-3701-43AE-AF5A-351EF398E5B5}" name="CARRIERA"/>
    <tableColumn id="2" xr3:uid="{93CB2B7A-F74A-4D87-8604-DF1EED57D7A9}" name="FASCIA ALTA (*)"/>
    <tableColumn id="3" xr3:uid="{AD96510E-A700-46BA-8141-D3C88C0887B5}" name="FASCIA MEDIA (*)"/>
    <tableColumn id="4" xr3:uid="{8797C121-ECC8-467D-8CEF-4E72B858001A}" name="FASCIA BASSA (*)"/>
    <tableColumn id="6" xr3:uid="{42240609-912E-4B05-A92D-AD12D6B04EC3}" name="TOTALE " dataDxfId="43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C632699-CCD3-452C-BDF7-BC0861DE7D0F}" name="Table111" displayName="Table111" ref="A4:E9" totalsRowShown="0" headerRowDxfId="42" dataDxfId="41">
  <tableColumns count="5">
    <tableColumn id="1" xr3:uid="{892B655D-BB4C-4810-9074-25122EB43EDE}" name="CARRIERA (€)"/>
    <tableColumn id="2" xr3:uid="{D05205ED-6D4B-425B-95BF-B2317E41D5D3}" name="FASCIA ALTA (*)" dataDxfId="40" dataCellStyle="Migliaia 2"/>
    <tableColumn id="3" xr3:uid="{148A2337-EB1C-4205-A4ED-72DE0B0CC26A}" name="FASCIA MEDIA (*)" dataDxfId="39" dataCellStyle="Migliaia 2"/>
    <tableColumn id="4" xr3:uid="{E3A18D83-3F43-4682-9507-D5BC6915D2D1}" name="FASCIA BASSA (*)" dataDxfId="38" dataCellStyle="Migliaia 2"/>
    <tableColumn id="5" xr3:uid="{7C214FD5-ABD2-465E-9A36-DD2546A9F546}" name="TOTALE " dataDxfId="37" dataCellStyle="Migliaia 2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1DBBF71-4546-4FB0-A4C1-8B18C387515B}" name="Table212" displayName="Table212" ref="A12:E17" totalsRowShown="0" headerRowDxfId="36" dataDxfId="35">
  <tableColumns count="5">
    <tableColumn id="1" xr3:uid="{0646D4FE-BF84-4A8C-AE1C-6016A7F95974}" name="CARRIERA"/>
    <tableColumn id="2" xr3:uid="{53C9E5F1-20E4-49C4-8273-2B592C4C08BC}" name="FASCIA ALTA (*)" dataDxfId="34"/>
    <tableColumn id="3" xr3:uid="{12577529-C5C9-4768-A0CA-C873474D337D}" name="FASCIA MEDIA (*)" dataDxfId="33"/>
    <tableColumn id="4" xr3:uid="{62E3373E-CDA5-4397-8903-22B721592562}" name="FASCIA BASSA (*)" dataDxfId="32"/>
    <tableColumn id="5" xr3:uid="{5461ED9D-ADAA-4B17-98E0-CD8C74AF04A3}" name="TOTALE " dataDxfId="3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07D1699-2AEF-48F7-B730-BE080EDD36F5}" name="Table313" displayName="Table313" ref="A20:E25" totalsRowShown="0" headerRowDxfId="30">
  <tableColumns count="5">
    <tableColumn id="1" xr3:uid="{D5DAC1D5-51D0-47B5-9CB2-A5B56DB1D68D}" name="CARRIERA"/>
    <tableColumn id="2" xr3:uid="{BB178C18-3E26-4D2A-A6E0-04BB90090BFD}" name="FASCIA ALTA (*)"/>
    <tableColumn id="3" xr3:uid="{7CA92732-22EF-424A-A472-07F70E00EC06}" name="FASCIA MEDIA (*)"/>
    <tableColumn id="4" xr3:uid="{885CD46C-BE42-449B-9089-9F042A2473CF}" name="FASCIA BASSA (*)"/>
    <tableColumn id="6" xr3:uid="{65ABFC56-6EC3-443E-A97E-6F36FBC7038C}" name="TOTALE " dataDxfId="29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44AB67-36D9-4048-B17D-A2ADDABB4612}" name="Table15" displayName="Table15" ref="A4:E9" totalsRowShown="0" headerRowDxfId="28" dataDxfId="27">
  <tableColumns count="5">
    <tableColumn id="1" xr3:uid="{F5C859EC-A585-4169-BDCC-9DFB54BAE940}" name="CARRIERA (€)"/>
    <tableColumn id="2" xr3:uid="{507CEF60-D332-4C0E-A5E3-546C87B0D925}" name="FASCIA ALTA (*)" dataDxfId="26" dataCellStyle="Migliaia 2"/>
    <tableColumn id="3" xr3:uid="{D60BA68C-1E10-424B-88AA-C08FEFEAAA40}" name="FASCIA MEDIA (*)" dataDxfId="25" dataCellStyle="Migliaia 2"/>
    <tableColumn id="4" xr3:uid="{A9BB96CF-35C1-49AA-AA0D-E6524E51EDB4}" name="FASCIA BASSA (*)" dataDxfId="24" dataCellStyle="Migliaia 2"/>
    <tableColumn id="5" xr3:uid="{47E4E528-E26A-4B01-92F5-C02E50203FAE}" name="TOTALE " dataDxfId="23" dataCellStyle="Migliaia 2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1FEF56-CFD2-4334-8826-5EBCBBFC2460}" name="Table26" displayName="Table26" ref="A12:E17" totalsRowShown="0" headerRowDxfId="22" dataDxfId="21">
  <tableColumns count="5">
    <tableColumn id="1" xr3:uid="{B0E8950D-43C9-4F88-88C5-9214B2A965A0}" name="CARRIERA"/>
    <tableColumn id="2" xr3:uid="{D26FFA99-0791-4D99-BFCA-8A296CF1A8C6}" name="FASCIA ALTA (*)" dataDxfId="20"/>
    <tableColumn id="3" xr3:uid="{09B92B1F-9621-4CC0-BAE8-38211F9F47D8}" name="FASCIA MEDIA (*)" dataDxfId="19"/>
    <tableColumn id="4" xr3:uid="{81CE7416-C4E7-4838-93B8-F9BED8012D9E}" name="FASCIA BASSA (*)" dataDxfId="18"/>
    <tableColumn id="5" xr3:uid="{CC088FEC-8880-4222-9CA7-3A72D271A2B1}" name="TOTALE " dataDxfId="17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90A360-3BB9-4C1A-BCD8-6A4BD67F31AA}" name="Table37" displayName="Table37" ref="A20:E25" totalsRowShown="0" headerRowDxfId="16">
  <tableColumns count="5">
    <tableColumn id="1" xr3:uid="{2729789A-A310-4A66-8EEC-2EDFFEFA7EF5}" name="CARRIERA"/>
    <tableColumn id="2" xr3:uid="{50AD92C4-5A7E-4166-9133-DB27C85371D5}" name="FASCIA ALTA (*)"/>
    <tableColumn id="3" xr3:uid="{1030E00A-0F5F-4867-A1A1-8C72F8D8A916}" name="FASCIA MEDIA (*)"/>
    <tableColumn id="4" xr3:uid="{8D8E7DB6-00BD-42EA-A53A-259D38D30D61}" name="FASCIA BASSA (*)"/>
    <tableColumn id="6" xr3:uid="{12E4C53A-25D5-4299-AB4E-BCA24612108F}" name="TOTALE " dataDxfId="15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8BE74F-7DC8-400F-9133-AB74E038EBE3}" name="Table1" displayName="Table1" ref="A4:E9" totalsRowShown="0" headerRowDxfId="14" dataDxfId="13">
  <tableColumns count="5">
    <tableColumn id="1" xr3:uid="{99B2C71F-C577-4EFF-8DBC-ADE733A79C56}" name="CARRIERA (€)"/>
    <tableColumn id="2" xr3:uid="{10432822-6451-4E52-9AC0-08D02AB15D81}" name="FASCIA ALTA (*)" dataDxfId="12" dataCellStyle="Migliaia 2"/>
    <tableColumn id="3" xr3:uid="{24E368CF-CDB1-401D-8769-518766A15BE7}" name="FASCIA MEDIA (*)" dataDxfId="11" dataCellStyle="Migliaia 2"/>
    <tableColumn id="4" xr3:uid="{CF3A428A-7BD7-49B2-BC79-03134F0EEF5D}" name="FASCIA BASSA (*)" dataDxfId="10" dataCellStyle="Migliaia 2"/>
    <tableColumn id="5" xr3:uid="{E3144BDE-5CA8-42B6-B1A9-1BBDD07492EC}" name="TOTALE " dataDxfId="9" dataCellStyle="Migliaia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5A70349-D926-4BCA-9D49-ED6AEE0A14D0}" name="Table218921" displayName="Table218921" ref="A12:E17" totalsRowShown="0" headerRowDxfId="91" dataDxfId="90">
  <tableColumns count="5">
    <tableColumn id="1" xr3:uid="{45C33400-8278-4551-8229-6A7A2A699180}" name="CARRIERA"/>
    <tableColumn id="2" xr3:uid="{D322964A-38A1-406F-8FB2-00173D28F23A}" name="FASCIA ALTA (*)" dataDxfId="0"/>
    <tableColumn id="3" xr3:uid="{61898B0D-049A-4877-8373-107374D0B79B}" name="FASCIA MEDIA (*)" dataDxfId="89"/>
    <tableColumn id="4" xr3:uid="{E6628BD5-9B1B-4DFF-AB59-F6930EFE19E5}" name="FASCIA BASSA (*)" dataDxfId="88"/>
    <tableColumn id="5" xr3:uid="{06CE50C2-4641-419E-9429-089B178A6028}" name="TOTALE " dataDxfId="87" dataCellStyle="Percentuale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481781-1296-4A1D-901C-CCAE78FE49B7}" name="Table2" displayName="Table2" ref="A12:E17" totalsRowShown="0" headerRowDxfId="8" dataDxfId="7">
  <tableColumns count="5">
    <tableColumn id="1" xr3:uid="{28FEECB4-2163-4B80-AD26-13697AA208AF}" name="CARRIERA"/>
    <tableColumn id="2" xr3:uid="{46DB75E3-5A2B-46FD-AAC8-63004797CB15}" name="FASCIA ALTA (*)" dataDxfId="6"/>
    <tableColumn id="3" xr3:uid="{5A93212A-D000-431B-BC9D-82DBDC478F11}" name="FASCIA MEDIA (*)" dataDxfId="5"/>
    <tableColumn id="4" xr3:uid="{170DFCDC-E598-4CE9-934B-149C51FAE446}" name="FASCIA BASSA (*)" dataDxfId="4"/>
    <tableColumn id="5" xr3:uid="{3A208E7A-1914-4F1E-9411-C54D52236C13}" name="TOTALE " dataDxfId="3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92B7CB-F608-425F-9F65-DDA3ED7AA2AD}" name="Table3" displayName="Table3" ref="A20:E25" totalsRowShown="0" headerRowDxfId="2">
  <tableColumns count="5">
    <tableColumn id="1" xr3:uid="{AA5EF0A3-796E-4BCC-B74D-FEAE63859A0B}" name="CARRIERA"/>
    <tableColumn id="2" xr3:uid="{378211E3-8747-44FF-B192-D00D4AF36E21}" name="FASCIA ALTA (*)"/>
    <tableColumn id="3" xr3:uid="{50CE16B3-B825-44C8-9620-7013A6F98A82}" name="FASCIA MEDIA (*)"/>
    <tableColumn id="4" xr3:uid="{EF58F3AD-582B-42D9-88F6-16D47B83A398}" name="FASCIA BASSA (*)"/>
    <tableColumn id="6" xr3:uid="{D4B5935A-EA93-4552-955B-7F3D6994BBF2}" name="TOTALE 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BDB5D59-0084-42FE-87DA-21F33BDC3DEE}" name="Table3191022" displayName="Table3191022" ref="A20:E25" totalsRowShown="0" headerRowDxfId="86">
  <tableColumns count="5">
    <tableColumn id="1" xr3:uid="{BD83F60B-6EBD-4A7F-8C6E-A10EDDC2F6E7}" name="CARRIERA"/>
    <tableColumn id="2" xr3:uid="{FCAC8894-C758-492D-B489-84361AA41B28}" name="FASCIA ALTA (*)"/>
    <tableColumn id="3" xr3:uid="{E6DA953F-89B9-4634-AE3D-FC2A231BE1FD}" name="FASCIA MEDIA (*)"/>
    <tableColumn id="4" xr3:uid="{B7A4E11E-5881-4EE0-BE7C-F04C54205445}" name="FASCIA BASSA (*)"/>
    <tableColumn id="6" xr3:uid="{A4C55647-C10A-468E-AD9C-FD32A018DC71}" name="TOTALE " dataDxfId="8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9D63B5-1386-44B2-BEBE-344FB780C1C8}" name="Table1178" displayName="Table1178" ref="A4:E9" totalsRowShown="0" headerRowDxfId="84" dataDxfId="83">
  <tableColumns count="5">
    <tableColumn id="1" xr3:uid="{B72033C9-529E-4172-8D23-ECB72F4B1893}" name="CARRIERA (€)"/>
    <tableColumn id="2" xr3:uid="{24EE5B26-FAD2-470D-ACE3-040F2266046F}" name="FASCIA ALTA (*)" dataDxfId="82" dataCellStyle="Migliaia 2"/>
    <tableColumn id="3" xr3:uid="{EEA4AED2-C96D-434E-9CB7-10D8827E41F2}" name="FASCIA MEDIA (*)" dataDxfId="81" dataCellStyle="Migliaia 2"/>
    <tableColumn id="4" xr3:uid="{9351530A-69A8-4603-AE62-3EDFB7592EA0}" name="FASCIA BASSA (*)" dataDxfId="80" dataCellStyle="Migliaia 2"/>
    <tableColumn id="5" xr3:uid="{3F079F7A-1AE2-4B0A-B709-00ED5D2AABDC}" name="TOTALE " dataDxfId="79" dataCellStyle="Migliaia 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7A1E80-442A-4F31-9944-B355D538B109}" name="Table2189" displayName="Table2189" ref="A12:E17" totalsRowShown="0" headerRowDxfId="78" dataDxfId="77">
  <tableColumns count="5">
    <tableColumn id="1" xr3:uid="{68BA771D-9CA1-4CF3-A4FC-A1716A3B0437}" name="CARRIERA"/>
    <tableColumn id="2" xr3:uid="{317FD936-9C4D-4458-A51E-CDDAAA8B37D9}" name="FASCIA ALTA (*)" dataDxfId="76"/>
    <tableColumn id="3" xr3:uid="{377A87C9-E10C-49E9-9B81-DC8AF6E12FBD}" name="FASCIA MEDIA (*)" dataDxfId="75"/>
    <tableColumn id="4" xr3:uid="{AF6C75DD-613A-40EE-8DB0-8C9307993262}" name="FASCIA BASSA (*)" dataDxfId="74"/>
    <tableColumn id="5" xr3:uid="{6E5A2D73-BE5E-4411-BDB9-2AC1897EFEA2}" name="TOTALE " dataDxfId="73" dataCellStyle="Percentuale">
      <calculatedColumnFormula>SUM(Table2189[[#This Row],[FASCIA ALTA (*)]:[FASCIA BASSA (*)]])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5D7A7E3-224A-438E-9B33-31DAE080925C}" name="Table31910" displayName="Table31910" ref="A20:E25" totalsRowShown="0" headerRowDxfId="72">
  <tableColumns count="5">
    <tableColumn id="1" xr3:uid="{91B8BAF3-012A-4ACA-BEF7-1E0C2D61EDDE}" name="CARRIERA"/>
    <tableColumn id="2" xr3:uid="{2CB8A93F-BCF1-499B-9923-1F42494F7563}" name="FASCIA ALTA (*)"/>
    <tableColumn id="3" xr3:uid="{F498C89B-9D2F-481B-8BEE-8D7C269565BD}" name="FASCIA MEDIA (*)"/>
    <tableColumn id="4" xr3:uid="{64EAA85E-A46C-4D85-A45D-0911D71CAB9F}" name="FASCIA BASSA (*)"/>
    <tableColumn id="6" xr3:uid="{8711A57B-9DAB-4B93-9B81-6C896D793EBE}" name="TOTALE " dataDxfId="7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9EDE6E6-4425-41C7-872C-482FB5F2EB0D}" name="Table117" displayName="Table117" ref="A4:E9" totalsRowShown="0" headerRowDxfId="70" dataDxfId="69">
  <tableColumns count="5">
    <tableColumn id="1" xr3:uid="{B22F7A33-10DF-486A-B57B-F82CFFC28548}" name="CARRIERA (€)"/>
    <tableColumn id="2" xr3:uid="{64D29BDC-3971-4022-B680-E8BFB13C25B5}" name="FASCIA ALTA (*)" dataDxfId="68" dataCellStyle="Migliaia 2"/>
    <tableColumn id="3" xr3:uid="{FB1DD070-594A-408D-A088-DE76ADE9BEDB}" name="FASCIA MEDIA (*)" dataDxfId="67" dataCellStyle="Migliaia 2"/>
    <tableColumn id="4" xr3:uid="{E81A1F5E-D9F9-4161-835D-60A6B688EB67}" name="FASCIA BASSA (*)" dataDxfId="66" dataCellStyle="Migliaia 2"/>
    <tableColumn id="5" xr3:uid="{DFD27CE8-9AA1-4ED4-89E9-61132A1D619D}" name="TOTALE " dataDxfId="65" dataCellStyle="Migliaia 2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9FCA35D-EA35-4035-981E-DCF3DA34B5C1}" name="Table218" displayName="Table218" ref="A12:E17" totalsRowShown="0" headerRowDxfId="64" dataDxfId="63">
  <tableColumns count="5">
    <tableColumn id="1" xr3:uid="{C53E2D5B-64A3-47AE-B28C-D43F5E777846}" name="CARRIERA"/>
    <tableColumn id="2" xr3:uid="{555F8A91-8547-4093-AA7A-371006B66797}" name="FASCIA ALTA (*)" dataDxfId="62"/>
    <tableColumn id="3" xr3:uid="{BC1F40BB-1395-42E5-B18F-11E8F1228264}" name="FASCIA MEDIA (*)" dataDxfId="61"/>
    <tableColumn id="4" xr3:uid="{980B4E4D-3DAA-453C-B31C-F218576A1189}" name="FASCIA BASSA (*)" dataDxfId="60"/>
    <tableColumn id="5" xr3:uid="{5CFCD3A9-FF60-4C35-AF71-79A1F88E836C}" name="TOTALE " dataDxfId="59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BF3C9B6-BF2F-4409-81AF-36D2F65D5320}" name="Table319" displayName="Table319" ref="A20:E25" totalsRowShown="0" headerRowDxfId="58">
  <tableColumns count="5">
    <tableColumn id="1" xr3:uid="{165CDFD8-AC89-4028-9958-9EDF959116D0}" name="CARRIERA"/>
    <tableColumn id="2" xr3:uid="{2FF6281B-DFCF-42CF-A219-FB2453A5FEF4}" name="FASCIA ALTA (*)"/>
    <tableColumn id="3" xr3:uid="{AD30F56B-264A-4656-988D-CA1F2BF94EBE}" name="FASCIA MEDIA (*)"/>
    <tableColumn id="4" xr3:uid="{CFD68687-C8DA-4321-B048-B846EB18F102}" name="FASCIA BASSA (*)"/>
    <tableColumn id="6" xr3:uid="{429328C8-B2FE-436B-9415-1B248C59B806}" name="TOTALE " dataDxfId="5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9661-A7FE-4309-A759-D80135B189E2}">
  <dimension ref="A1:H43"/>
  <sheetViews>
    <sheetView tabSelected="1" topLeftCell="A3" workbookViewId="0">
      <selection activeCell="B13" sqref="B13:E17"/>
    </sheetView>
  </sheetViews>
  <sheetFormatPr defaultRowHeight="12.5" x14ac:dyDescent="0.25"/>
  <cols>
    <col min="1" max="1" width="42.453125" bestFit="1" customWidth="1"/>
    <col min="2" max="2" width="27" customWidth="1"/>
    <col min="3" max="4" width="21.453125" customWidth="1"/>
    <col min="5" max="6" width="24.54296875" customWidth="1"/>
    <col min="7" max="7" width="14.54296875" customWidth="1"/>
    <col min="8" max="8" width="25.54296875" customWidth="1"/>
    <col min="9" max="9" width="34.54296875" bestFit="1" customWidth="1"/>
  </cols>
  <sheetData>
    <row r="1" spans="1:8" s="8" customFormat="1" ht="18" x14ac:dyDescent="0.4">
      <c r="A1" s="17" t="s">
        <v>46</v>
      </c>
      <c r="B1" s="17"/>
      <c r="C1" s="17"/>
      <c r="D1" s="17"/>
      <c r="E1" s="17"/>
    </row>
    <row r="4" spans="1:8" ht="13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8" x14ac:dyDescent="0.25">
      <c r="A5" t="s">
        <v>1</v>
      </c>
      <c r="B5">
        <v>36628.399999999994</v>
      </c>
      <c r="C5">
        <v>242871.03000000003</v>
      </c>
      <c r="D5" s="11">
        <v>0</v>
      </c>
      <c r="E5" s="11">
        <f>SUM(Table117820[[#This Row],[FASCIA ALTA (*)]:[FASCIA BASSA (*)]])</f>
        <v>279499.43000000005</v>
      </c>
    </row>
    <row r="6" spans="1:8" x14ac:dyDescent="0.25">
      <c r="A6" t="s">
        <v>3</v>
      </c>
      <c r="B6">
        <v>96267.26</v>
      </c>
      <c r="C6">
        <v>1484403.9500000002</v>
      </c>
      <c r="D6">
        <v>97178.639999999985</v>
      </c>
      <c r="E6" s="11">
        <f>SUM(Table117820[[#This Row],[FASCIA ALTA (*)]:[FASCIA BASSA (*)]])</f>
        <v>1677849.85</v>
      </c>
    </row>
    <row r="7" spans="1:8" x14ac:dyDescent="0.25">
      <c r="A7" t="s">
        <v>4</v>
      </c>
      <c r="B7">
        <v>55026.28</v>
      </c>
      <c r="C7">
        <v>115619.61000000002</v>
      </c>
      <c r="D7">
        <v>38051.550000000003</v>
      </c>
      <c r="E7" s="11">
        <f>SUM(Table117820[[#This Row],[FASCIA ALTA (*)]:[FASCIA BASSA (*)]])</f>
        <v>208697.44</v>
      </c>
    </row>
    <row r="8" spans="1:8" x14ac:dyDescent="0.25">
      <c r="A8" t="s">
        <v>2</v>
      </c>
      <c r="B8" s="11">
        <v>0</v>
      </c>
      <c r="C8">
        <v>6046.1900000000005</v>
      </c>
      <c r="D8" s="11">
        <v>0</v>
      </c>
      <c r="E8" s="11">
        <f>SUM(Table117820[[#This Row],[FASCIA ALTA (*)]:[FASCIA BASSA (*)]])</f>
        <v>6046.1900000000005</v>
      </c>
    </row>
    <row r="9" spans="1:8" s="12" customFormat="1" ht="13" x14ac:dyDescent="0.3">
      <c r="A9" s="12" t="s">
        <v>6</v>
      </c>
      <c r="B9" s="13">
        <f>SUM(B5:B8)</f>
        <v>187921.93999999997</v>
      </c>
      <c r="C9" s="13">
        <f t="shared" ref="C9:E9" si="0">SUM(C5:C8)</f>
        <v>1848940.7800000003</v>
      </c>
      <c r="D9" s="13">
        <f t="shared" si="0"/>
        <v>135230.19</v>
      </c>
      <c r="E9" s="13">
        <f t="shared" si="0"/>
        <v>2172092.91</v>
      </c>
    </row>
    <row r="12" spans="1:8" ht="13" x14ac:dyDescent="0.25">
      <c r="A12" s="1" t="s">
        <v>0</v>
      </c>
      <c r="B12" s="1" t="s">
        <v>8</v>
      </c>
      <c r="C12" s="1" t="s">
        <v>9</v>
      </c>
      <c r="D12" s="1" t="s">
        <v>10</v>
      </c>
      <c r="E12" s="1" t="s">
        <v>5</v>
      </c>
    </row>
    <row r="13" spans="1:8" x14ac:dyDescent="0.25">
      <c r="A13" t="s">
        <v>1</v>
      </c>
      <c r="B13" s="14">
        <v>0.13104999892128577</v>
      </c>
      <c r="C13" s="14">
        <v>0.86895000107871412</v>
      </c>
      <c r="D13" s="14">
        <v>0</v>
      </c>
      <c r="E13" s="14">
        <v>0.99999999999999989</v>
      </c>
      <c r="F13" s="2"/>
      <c r="G13" s="2"/>
      <c r="H13" s="2"/>
    </row>
    <row r="14" spans="1:8" x14ac:dyDescent="0.25">
      <c r="A14" t="s">
        <v>3</v>
      </c>
      <c r="B14" s="14">
        <v>5.7375372414879666E-2</v>
      </c>
      <c r="C14" s="14">
        <v>0.88470607188122352</v>
      </c>
      <c r="D14" s="14">
        <v>5.7918555703896854E-2</v>
      </c>
      <c r="E14" s="14">
        <v>1</v>
      </c>
    </row>
    <row r="15" spans="1:8" x14ac:dyDescent="0.25">
      <c r="A15" t="s">
        <v>4</v>
      </c>
      <c r="B15" s="14">
        <v>0.26366533293364786</v>
      </c>
      <c r="C15" s="14">
        <v>0.55400588526624961</v>
      </c>
      <c r="D15" s="14">
        <v>0.18232878180010259</v>
      </c>
      <c r="E15" s="14">
        <v>1</v>
      </c>
    </row>
    <row r="16" spans="1:8" x14ac:dyDescent="0.25">
      <c r="A16" t="s">
        <v>2</v>
      </c>
      <c r="B16" s="14">
        <v>0</v>
      </c>
      <c r="C16" s="14">
        <v>1</v>
      </c>
      <c r="D16" s="14">
        <v>0</v>
      </c>
      <c r="E16" s="14">
        <v>1</v>
      </c>
    </row>
    <row r="17" spans="1:5" s="12" customFormat="1" ht="13" x14ac:dyDescent="0.3">
      <c r="A17" s="12" t="s">
        <v>5</v>
      </c>
      <c r="B17" s="15">
        <v>8.6516529350487106E-2</v>
      </c>
      <c r="C17" s="16">
        <v>0.85122545701785846</v>
      </c>
      <c r="D17" s="16">
        <v>6.2258013631654452E-2</v>
      </c>
      <c r="E17" s="16">
        <v>1</v>
      </c>
    </row>
    <row r="20" spans="1:5" ht="13" x14ac:dyDescent="0.25">
      <c r="A20" s="1" t="s">
        <v>0</v>
      </c>
      <c r="B20" s="1" t="s">
        <v>8</v>
      </c>
      <c r="C20" s="1" t="s">
        <v>9</v>
      </c>
      <c r="D20" s="1" t="s">
        <v>10</v>
      </c>
      <c r="E20" s="1" t="s">
        <v>5</v>
      </c>
    </row>
    <row r="21" spans="1:5" x14ac:dyDescent="0.25">
      <c r="A21" t="s">
        <v>1</v>
      </c>
      <c r="B21">
        <v>2</v>
      </c>
      <c r="C21">
        <v>17</v>
      </c>
      <c r="D21">
        <v>0</v>
      </c>
      <c r="E21" s="5">
        <f>SUM(Table3191022[[#This Row],[FASCIA ALTA (*)]:[FASCIA BASSA (*)]])</f>
        <v>19</v>
      </c>
    </row>
    <row r="22" spans="1:5" x14ac:dyDescent="0.25">
      <c r="A22" t="s">
        <v>3</v>
      </c>
      <c r="B22">
        <v>10</v>
      </c>
      <c r="C22">
        <v>158</v>
      </c>
      <c r="D22">
        <v>10</v>
      </c>
      <c r="E22" s="5">
        <f>SUM(Table3191022[[#This Row],[FASCIA ALTA (*)]:[FASCIA BASSA (*)]])</f>
        <v>178</v>
      </c>
    </row>
    <row r="23" spans="1:5" x14ac:dyDescent="0.25">
      <c r="A23" t="s">
        <v>4</v>
      </c>
      <c r="B23">
        <v>11</v>
      </c>
      <c r="C23">
        <v>31</v>
      </c>
      <c r="D23">
        <v>11</v>
      </c>
      <c r="E23" s="5">
        <f>SUM(Table3191022[[#This Row],[FASCIA ALTA (*)]:[FASCIA BASSA (*)]])</f>
        <v>53</v>
      </c>
    </row>
    <row r="24" spans="1:5" x14ac:dyDescent="0.25">
      <c r="A24" t="s">
        <v>2</v>
      </c>
      <c r="B24">
        <v>0</v>
      </c>
      <c r="C24">
        <v>3</v>
      </c>
      <c r="D24">
        <v>0</v>
      </c>
      <c r="E24" s="5">
        <f>SUM(Table3191022[[#This Row],[FASCIA ALTA (*)]:[FASCIA BASSA (*)]])</f>
        <v>3</v>
      </c>
    </row>
    <row r="25" spans="1:5" s="12" customFormat="1" ht="14" x14ac:dyDescent="0.3">
      <c r="A25" s="12" t="s">
        <v>5</v>
      </c>
      <c r="B25" s="6">
        <f>SUM(B21:B24)</f>
        <v>23</v>
      </c>
      <c r="C25" s="6">
        <f t="shared" ref="C25:E25" si="1">SUM(C21:C24)</f>
        <v>209</v>
      </c>
      <c r="D25" s="6">
        <f t="shared" si="1"/>
        <v>21</v>
      </c>
      <c r="E25" s="6">
        <f t="shared" si="1"/>
        <v>253</v>
      </c>
    </row>
    <row r="26" spans="1:5" x14ac:dyDescent="0.25">
      <c r="E26" s="7"/>
    </row>
    <row r="27" spans="1:5" x14ac:dyDescent="0.25">
      <c r="E27" s="7"/>
    </row>
    <row r="28" spans="1:5" x14ac:dyDescent="0.25">
      <c r="A28" t="s">
        <v>11</v>
      </c>
      <c r="E28" s="7"/>
    </row>
    <row r="29" spans="1:5" x14ac:dyDescent="0.25">
      <c r="E29" s="7"/>
    </row>
    <row r="30" spans="1:5" x14ac:dyDescent="0.25">
      <c r="A30" t="s">
        <v>34</v>
      </c>
      <c r="E30" s="7"/>
    </row>
    <row r="31" spans="1:5" x14ac:dyDescent="0.25">
      <c r="A31" t="s">
        <v>35</v>
      </c>
      <c r="E31" s="7"/>
    </row>
    <row r="32" spans="1:5" x14ac:dyDescent="0.25">
      <c r="A32" t="s">
        <v>36</v>
      </c>
      <c r="E32" s="7"/>
    </row>
    <row r="33" spans="1:5" x14ac:dyDescent="0.25">
      <c r="A33" t="s">
        <v>37</v>
      </c>
      <c r="E33" s="7"/>
    </row>
    <row r="34" spans="1:5" x14ac:dyDescent="0.25">
      <c r="E34" s="7"/>
    </row>
    <row r="35" spans="1:5" x14ac:dyDescent="0.25">
      <c r="A35" t="s">
        <v>38</v>
      </c>
      <c r="E35" s="7"/>
    </row>
    <row r="36" spans="1:5" x14ac:dyDescent="0.25">
      <c r="A36" t="s">
        <v>39</v>
      </c>
      <c r="E36" s="7"/>
    </row>
    <row r="37" spans="1:5" x14ac:dyDescent="0.25">
      <c r="A37" t="s">
        <v>40</v>
      </c>
      <c r="E37" s="7"/>
    </row>
    <row r="38" spans="1:5" x14ac:dyDescent="0.25">
      <c r="A38" t="s">
        <v>41</v>
      </c>
      <c r="E38" s="7"/>
    </row>
    <row r="39" spans="1:5" x14ac:dyDescent="0.25">
      <c r="E39" s="7"/>
    </row>
    <row r="40" spans="1:5" x14ac:dyDescent="0.25">
      <c r="A40" t="s">
        <v>13</v>
      </c>
      <c r="E40" s="7"/>
    </row>
    <row r="41" spans="1:5" x14ac:dyDescent="0.25">
      <c r="A41" t="s">
        <v>42</v>
      </c>
      <c r="E41" s="7"/>
    </row>
    <row r="42" spans="1:5" x14ac:dyDescent="0.25">
      <c r="A42" t="s">
        <v>43</v>
      </c>
    </row>
    <row r="43" spans="1:5" x14ac:dyDescent="0.25">
      <c r="A43" t="s">
        <v>44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423F-DE2D-4286-B43D-094F1762990F}">
  <dimension ref="A1:H43"/>
  <sheetViews>
    <sheetView workbookViewId="0">
      <selection activeCell="B17" sqref="B17"/>
    </sheetView>
  </sheetViews>
  <sheetFormatPr defaultRowHeight="12.5" x14ac:dyDescent="0.25"/>
  <cols>
    <col min="1" max="1" width="42.453125" bestFit="1" customWidth="1"/>
    <col min="2" max="2" width="27" customWidth="1"/>
    <col min="3" max="4" width="21.453125" customWidth="1"/>
    <col min="5" max="6" width="24.54296875" customWidth="1"/>
    <col min="7" max="7" width="14.54296875" customWidth="1"/>
    <col min="8" max="8" width="25.54296875" customWidth="1"/>
    <col min="9" max="9" width="34.54296875" bestFit="1" customWidth="1"/>
  </cols>
  <sheetData>
    <row r="1" spans="1:8" s="8" customFormat="1" ht="18" x14ac:dyDescent="0.4">
      <c r="A1" s="17" t="s">
        <v>45</v>
      </c>
      <c r="B1" s="17"/>
      <c r="C1" s="17"/>
      <c r="D1" s="17"/>
      <c r="E1" s="17"/>
    </row>
    <row r="4" spans="1:8" ht="13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8" x14ac:dyDescent="0.25">
      <c r="A5" t="s">
        <v>1</v>
      </c>
      <c r="B5" s="11">
        <v>39774.9</v>
      </c>
      <c r="C5" s="11">
        <v>150616.75999999998</v>
      </c>
      <c r="D5" s="11">
        <v>45999.450000000004</v>
      </c>
      <c r="E5" s="11">
        <f>SUM(Table1178[[#This Row],[FASCIA ALTA (*)]:[FASCIA BASSA (*)]])</f>
        <v>236391.11</v>
      </c>
    </row>
    <row r="6" spans="1:8" x14ac:dyDescent="0.25">
      <c r="A6" t="s">
        <v>3</v>
      </c>
      <c r="B6" s="11">
        <v>142266.38999999998</v>
      </c>
      <c r="C6" s="11">
        <v>1332796.3999999999</v>
      </c>
      <c r="D6" s="11">
        <v>67266.989999999991</v>
      </c>
      <c r="E6" s="11">
        <f>SUM(Table1178[[#This Row],[FASCIA ALTA (*)]:[FASCIA BASSA (*)]])</f>
        <v>1542329.7799999998</v>
      </c>
    </row>
    <row r="7" spans="1:8" x14ac:dyDescent="0.25">
      <c r="A7" t="s">
        <v>4</v>
      </c>
      <c r="B7" s="11">
        <v>56785.91</v>
      </c>
      <c r="C7" s="11">
        <v>93250.87</v>
      </c>
      <c r="D7" s="11">
        <v>46903.509999999995</v>
      </c>
      <c r="E7" s="11">
        <f>SUM(Table1178[[#This Row],[FASCIA ALTA (*)]:[FASCIA BASSA (*)]])</f>
        <v>196940.28999999998</v>
      </c>
    </row>
    <row r="8" spans="1:8" x14ac:dyDescent="0.25">
      <c r="A8" t="s">
        <v>2</v>
      </c>
      <c r="B8" s="11">
        <v>0</v>
      </c>
      <c r="C8" s="11">
        <v>4011.29</v>
      </c>
      <c r="D8" s="11">
        <v>0</v>
      </c>
      <c r="E8" s="11">
        <f>SUM(Table1178[[#This Row],[FASCIA ALTA (*)]:[FASCIA BASSA (*)]])</f>
        <v>4011.29</v>
      </c>
    </row>
    <row r="9" spans="1:8" s="12" customFormat="1" ht="13" x14ac:dyDescent="0.3">
      <c r="A9" s="12" t="s">
        <v>6</v>
      </c>
      <c r="B9" s="13">
        <f>SUM(B5:B8)</f>
        <v>238827.19999999998</v>
      </c>
      <c r="C9" s="13">
        <f t="shared" ref="C9:E9" si="0">SUM(C5:C8)</f>
        <v>1580675.3199999998</v>
      </c>
      <c r="D9" s="13">
        <f t="shared" si="0"/>
        <v>160169.95000000001</v>
      </c>
      <c r="E9" s="13">
        <f t="shared" si="0"/>
        <v>1979672.4699999997</v>
      </c>
    </row>
    <row r="12" spans="1:8" ht="13" x14ac:dyDescent="0.25">
      <c r="A12" s="1" t="s">
        <v>0</v>
      </c>
      <c r="B12" s="1" t="s">
        <v>8</v>
      </c>
      <c r="C12" s="1" t="s">
        <v>9</v>
      </c>
      <c r="D12" s="1" t="s">
        <v>10</v>
      </c>
      <c r="E12" s="1" t="s">
        <v>5</v>
      </c>
    </row>
    <row r="13" spans="1:8" x14ac:dyDescent="0.25">
      <c r="A13" t="s">
        <v>1</v>
      </c>
      <c r="B13" s="14">
        <v>0.16825886557239825</v>
      </c>
      <c r="C13" s="2">
        <v>0.63715069488019249</v>
      </c>
      <c r="D13" s="2">
        <v>0.19459043954740943</v>
      </c>
      <c r="E13" s="14">
        <f>SUM(Table2189[[#This Row],[FASCIA ALTA (*)]:[FASCIA BASSA (*)]])</f>
        <v>1.0000000000000002</v>
      </c>
      <c r="F13" s="2"/>
      <c r="G13" s="2"/>
      <c r="H13" s="2"/>
    </row>
    <row r="14" spans="1:8" x14ac:dyDescent="0.25">
      <c r="A14" t="s">
        <v>3</v>
      </c>
      <c r="B14" s="2">
        <v>9.2241226127398004E-2</v>
      </c>
      <c r="C14" s="2">
        <v>0.86414489124368743</v>
      </c>
      <c r="D14" s="2">
        <v>4.3613882628914816E-2</v>
      </c>
      <c r="E14" s="14">
        <f>SUM(Table2189[[#This Row],[FASCIA ALTA (*)]:[FASCIA BASSA (*)]])</f>
        <v>1.0000000000000002</v>
      </c>
    </row>
    <row r="15" spans="1:8" x14ac:dyDescent="0.25">
      <c r="A15" t="s">
        <v>4</v>
      </c>
      <c r="B15" s="2">
        <v>0.28834074530914916</v>
      </c>
      <c r="C15" s="2">
        <v>0.47349818566835639</v>
      </c>
      <c r="D15" s="2">
        <v>0.23816106902249393</v>
      </c>
      <c r="E15" s="14">
        <f>SUM(Table2189[[#This Row],[FASCIA ALTA (*)]:[FASCIA BASSA (*)]])</f>
        <v>0.99999999999999944</v>
      </c>
    </row>
    <row r="16" spans="1:8" x14ac:dyDescent="0.25">
      <c r="A16" t="s">
        <v>2</v>
      </c>
      <c r="B16" s="2">
        <v>0</v>
      </c>
      <c r="C16" s="2">
        <v>1</v>
      </c>
      <c r="D16" s="2">
        <v>0</v>
      </c>
      <c r="E16" s="14">
        <f>SUM(Table2189[[#This Row],[FASCIA ALTA (*)]:[FASCIA BASSA (*)]])</f>
        <v>1</v>
      </c>
    </row>
    <row r="17" spans="1:5" s="12" customFormat="1" ht="13" x14ac:dyDescent="0.3">
      <c r="A17" s="12" t="s">
        <v>5</v>
      </c>
      <c r="B17" s="15">
        <v>0.1206</v>
      </c>
      <c r="C17" s="15">
        <v>0.79849999999999999</v>
      </c>
      <c r="D17" s="15">
        <v>8.09E-2</v>
      </c>
      <c r="E17" s="16">
        <f>SUM(Table2189[[#This Row],[FASCIA ALTA (*)]:[FASCIA BASSA (*)]])</f>
        <v>1</v>
      </c>
    </row>
    <row r="20" spans="1:5" ht="13" x14ac:dyDescent="0.25">
      <c r="A20" s="1" t="s">
        <v>0</v>
      </c>
      <c r="B20" s="1" t="s">
        <v>8</v>
      </c>
      <c r="C20" s="1" t="s">
        <v>9</v>
      </c>
      <c r="D20" s="1" t="s">
        <v>10</v>
      </c>
      <c r="E20" s="1" t="s">
        <v>5</v>
      </c>
    </row>
    <row r="21" spans="1:5" x14ac:dyDescent="0.25">
      <c r="A21" t="s">
        <v>1</v>
      </c>
      <c r="B21">
        <v>2</v>
      </c>
      <c r="C21">
        <v>11</v>
      </c>
      <c r="D21">
        <v>4</v>
      </c>
      <c r="E21" s="5">
        <f>SUM(Table31910[[#This Row],[FASCIA ALTA (*)]:[FASCIA BASSA (*)]])</f>
        <v>17</v>
      </c>
    </row>
    <row r="22" spans="1:5" x14ac:dyDescent="0.25">
      <c r="A22" t="s">
        <v>3</v>
      </c>
      <c r="B22">
        <v>15</v>
      </c>
      <c r="C22">
        <v>155</v>
      </c>
      <c r="D22">
        <v>8</v>
      </c>
      <c r="E22" s="5">
        <f>SUM(Table31910[[#This Row],[FASCIA ALTA (*)]:[FASCIA BASSA (*)]])</f>
        <v>178</v>
      </c>
    </row>
    <row r="23" spans="1:5" x14ac:dyDescent="0.25">
      <c r="A23" t="s">
        <v>4</v>
      </c>
      <c r="B23">
        <v>13</v>
      </c>
      <c r="C23">
        <v>27</v>
      </c>
      <c r="D23">
        <v>15</v>
      </c>
      <c r="E23" s="5">
        <f>SUM(Table31910[[#This Row],[FASCIA ALTA (*)]:[FASCIA BASSA (*)]])</f>
        <v>55</v>
      </c>
    </row>
    <row r="24" spans="1:5" x14ac:dyDescent="0.25">
      <c r="A24" t="s">
        <v>2</v>
      </c>
      <c r="B24">
        <v>0</v>
      </c>
      <c r="C24">
        <v>2</v>
      </c>
      <c r="D24">
        <v>0</v>
      </c>
      <c r="E24" s="5">
        <f>SUM(Table31910[[#This Row],[FASCIA ALTA (*)]:[FASCIA BASSA (*)]])</f>
        <v>2</v>
      </c>
    </row>
    <row r="25" spans="1:5" s="12" customFormat="1" ht="14" x14ac:dyDescent="0.3">
      <c r="A25" s="12" t="s">
        <v>5</v>
      </c>
      <c r="B25" s="6">
        <f>SUM(B21:B24)</f>
        <v>30</v>
      </c>
      <c r="C25" s="6">
        <f t="shared" ref="C25:E25" si="1">SUM(C21:C24)</f>
        <v>195</v>
      </c>
      <c r="D25" s="6">
        <f t="shared" si="1"/>
        <v>27</v>
      </c>
      <c r="E25" s="6">
        <f t="shared" si="1"/>
        <v>252</v>
      </c>
    </row>
    <row r="26" spans="1:5" x14ac:dyDescent="0.25">
      <c r="E26" s="7"/>
    </row>
    <row r="27" spans="1:5" x14ac:dyDescent="0.25">
      <c r="E27" s="7"/>
    </row>
    <row r="28" spans="1:5" x14ac:dyDescent="0.25">
      <c r="A28" t="s">
        <v>11</v>
      </c>
      <c r="E28" s="7"/>
    </row>
    <row r="29" spans="1:5" x14ac:dyDescent="0.25">
      <c r="E29" s="7"/>
    </row>
    <row r="30" spans="1:5" x14ac:dyDescent="0.25">
      <c r="A30" t="s">
        <v>34</v>
      </c>
      <c r="E30" s="7"/>
    </row>
    <row r="31" spans="1:5" x14ac:dyDescent="0.25">
      <c r="A31" t="s">
        <v>35</v>
      </c>
      <c r="E31" s="7"/>
    </row>
    <row r="32" spans="1:5" x14ac:dyDescent="0.25">
      <c r="A32" t="s">
        <v>36</v>
      </c>
      <c r="E32" s="7"/>
    </row>
    <row r="33" spans="1:5" x14ac:dyDescent="0.25">
      <c r="A33" t="s">
        <v>37</v>
      </c>
      <c r="E33" s="7"/>
    </row>
    <row r="34" spans="1:5" x14ac:dyDescent="0.25">
      <c r="E34" s="7"/>
    </row>
    <row r="35" spans="1:5" x14ac:dyDescent="0.25">
      <c r="A35" t="s">
        <v>38</v>
      </c>
      <c r="E35" s="7"/>
    </row>
    <row r="36" spans="1:5" x14ac:dyDescent="0.25">
      <c r="A36" t="s">
        <v>39</v>
      </c>
      <c r="E36" s="7"/>
    </row>
    <row r="37" spans="1:5" x14ac:dyDescent="0.25">
      <c r="A37" t="s">
        <v>40</v>
      </c>
      <c r="E37" s="7"/>
    </row>
    <row r="38" spans="1:5" x14ac:dyDescent="0.25">
      <c r="A38" t="s">
        <v>41</v>
      </c>
      <c r="E38" s="7"/>
    </row>
    <row r="39" spans="1:5" x14ac:dyDescent="0.25">
      <c r="E39" s="7"/>
    </row>
    <row r="40" spans="1:5" x14ac:dyDescent="0.25">
      <c r="A40" t="s">
        <v>13</v>
      </c>
      <c r="E40" s="7"/>
    </row>
    <row r="41" spans="1:5" x14ac:dyDescent="0.25">
      <c r="A41" t="s">
        <v>42</v>
      </c>
      <c r="E41" s="7"/>
    </row>
    <row r="42" spans="1:5" x14ac:dyDescent="0.25">
      <c r="A42" t="s">
        <v>43</v>
      </c>
    </row>
    <row r="43" spans="1:5" x14ac:dyDescent="0.25">
      <c r="A43" t="s">
        <v>44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18D7-A617-4F45-BB51-A4FF7DB78554}">
  <dimension ref="A1:H43"/>
  <sheetViews>
    <sheetView workbookViewId="0">
      <selection activeCell="B9" sqref="B9"/>
    </sheetView>
  </sheetViews>
  <sheetFormatPr defaultRowHeight="12.5" x14ac:dyDescent="0.25"/>
  <cols>
    <col min="1" max="1" width="42.453125" bestFit="1" customWidth="1"/>
    <col min="2" max="2" width="27" customWidth="1"/>
    <col min="3" max="4" width="21.453125" customWidth="1"/>
    <col min="5" max="6" width="24.54296875" customWidth="1"/>
    <col min="7" max="7" width="14.54296875" customWidth="1"/>
    <col min="8" max="8" width="25.54296875" customWidth="1"/>
    <col min="9" max="9" width="34.54296875" bestFit="1" customWidth="1"/>
  </cols>
  <sheetData>
    <row r="1" spans="1:8" s="8" customFormat="1" ht="18" x14ac:dyDescent="0.4">
      <c r="A1" s="17" t="s">
        <v>33</v>
      </c>
      <c r="B1" s="17"/>
      <c r="C1" s="17"/>
      <c r="D1" s="17"/>
      <c r="E1" s="17"/>
    </row>
    <row r="4" spans="1:8" ht="13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8" x14ac:dyDescent="0.25">
      <c r="A5" t="s">
        <v>1</v>
      </c>
      <c r="B5" s="11">
        <v>18252.580000000002</v>
      </c>
      <c r="C5" s="11">
        <v>149495.97</v>
      </c>
      <c r="D5" s="11">
        <v>20367.309999999998</v>
      </c>
      <c r="E5" s="11">
        <v>188115.86</v>
      </c>
    </row>
    <row r="6" spans="1:8" x14ac:dyDescent="0.25">
      <c r="A6" t="s">
        <v>3</v>
      </c>
      <c r="B6" s="11">
        <v>101186.71</v>
      </c>
      <c r="C6" s="11">
        <v>1217786.9499999995</v>
      </c>
      <c r="D6" s="11">
        <v>94177.180000000008</v>
      </c>
      <c r="E6" s="11">
        <v>1413150.8399999994</v>
      </c>
    </row>
    <row r="7" spans="1:8" x14ac:dyDescent="0.25">
      <c r="A7" t="s">
        <v>4</v>
      </c>
      <c r="B7" s="11">
        <v>43988.280000000006</v>
      </c>
      <c r="C7" s="11">
        <v>105499.03</v>
      </c>
      <c r="D7" s="11">
        <v>38881.520000000004</v>
      </c>
      <c r="E7" s="11">
        <v>188368.83000000005</v>
      </c>
    </row>
    <row r="8" spans="1:8" x14ac:dyDescent="0.25">
      <c r="A8" t="s">
        <v>2</v>
      </c>
      <c r="B8" s="11">
        <v>4234.3900000000003</v>
      </c>
      <c r="C8" s="11">
        <v>0</v>
      </c>
      <c r="D8" s="11">
        <v>0</v>
      </c>
      <c r="E8" s="11">
        <v>4234.3900000000003</v>
      </c>
    </row>
    <row r="9" spans="1:8" s="12" customFormat="1" ht="13" x14ac:dyDescent="0.3">
      <c r="A9" s="12" t="s">
        <v>6</v>
      </c>
      <c r="B9" s="13">
        <v>167661.96</v>
      </c>
      <c r="C9" s="13">
        <v>1472781.9500000002</v>
      </c>
      <c r="D9" s="13">
        <v>153426.01000000004</v>
      </c>
      <c r="E9" s="13">
        <v>1793869.9199999995</v>
      </c>
    </row>
    <row r="12" spans="1:8" ht="13" x14ac:dyDescent="0.25">
      <c r="A12" s="1" t="s">
        <v>0</v>
      </c>
      <c r="B12" s="1" t="s">
        <v>8</v>
      </c>
      <c r="C12" s="1" t="s">
        <v>9</v>
      </c>
      <c r="D12" s="1" t="s">
        <v>10</v>
      </c>
      <c r="E12" s="1" t="s">
        <v>5</v>
      </c>
    </row>
    <row r="13" spans="1:8" x14ac:dyDescent="0.25">
      <c r="A13" t="s">
        <v>1</v>
      </c>
      <c r="B13" s="2">
        <v>9.7028395160301761E-2</v>
      </c>
      <c r="C13" s="2">
        <v>0.79470157380669559</v>
      </c>
      <c r="D13" s="2">
        <v>0.10827003103300274</v>
      </c>
      <c r="E13" s="3">
        <v>1</v>
      </c>
      <c r="F13" s="2"/>
      <c r="G13" s="2"/>
      <c r="H13" s="2"/>
    </row>
    <row r="14" spans="1:8" x14ac:dyDescent="0.25">
      <c r="A14" t="s">
        <v>3</v>
      </c>
      <c r="B14" s="2">
        <v>7.1603615931049552E-2</v>
      </c>
      <c r="C14" s="2">
        <v>0.86175298172698966</v>
      </c>
      <c r="D14" s="2">
        <v>6.6643402341960922E-2</v>
      </c>
      <c r="E14" s="3">
        <v>1.0000000000000002</v>
      </c>
    </row>
    <row r="15" spans="1:8" x14ac:dyDescent="0.25">
      <c r="A15" t="s">
        <v>4</v>
      </c>
      <c r="B15" s="2">
        <v>0.23352207475090223</v>
      </c>
      <c r="C15" s="2">
        <v>0.56006628060491737</v>
      </c>
      <c r="D15" s="2">
        <v>0.20641164464418021</v>
      </c>
      <c r="E15" s="3">
        <v>0.99999999999999978</v>
      </c>
    </row>
    <row r="16" spans="1:8" x14ac:dyDescent="0.25">
      <c r="A16" t="s">
        <v>2</v>
      </c>
      <c r="B16" s="2">
        <v>1</v>
      </c>
      <c r="C16" s="2">
        <v>0</v>
      </c>
      <c r="D16" s="2">
        <v>0</v>
      </c>
      <c r="E16" s="3">
        <v>1</v>
      </c>
    </row>
    <row r="17" spans="1:5" s="12" customFormat="1" ht="14" x14ac:dyDescent="0.3">
      <c r="A17" s="12" t="s">
        <v>5</v>
      </c>
      <c r="B17" s="4">
        <v>9.3463833765605506E-2</v>
      </c>
      <c r="C17" s="4">
        <v>0.82100822003860829</v>
      </c>
      <c r="D17" s="4">
        <v>8.5527946195786644E-2</v>
      </c>
      <c r="E17" s="4">
        <v>1.0000000000000004</v>
      </c>
    </row>
    <row r="20" spans="1:5" ht="13" x14ac:dyDescent="0.25">
      <c r="A20" s="1" t="s">
        <v>0</v>
      </c>
      <c r="B20" s="1" t="s">
        <v>8</v>
      </c>
      <c r="C20" s="1" t="s">
        <v>9</v>
      </c>
      <c r="D20" s="1" t="s">
        <v>10</v>
      </c>
      <c r="E20" s="1" t="s">
        <v>5</v>
      </c>
    </row>
    <row r="21" spans="1:5" x14ac:dyDescent="0.25">
      <c r="A21" t="s">
        <v>1</v>
      </c>
      <c r="B21">
        <v>1</v>
      </c>
      <c r="C21">
        <v>11</v>
      </c>
      <c r="D21">
        <v>2</v>
      </c>
      <c r="E21" s="5">
        <v>14</v>
      </c>
    </row>
    <row r="22" spans="1:5" x14ac:dyDescent="0.25">
      <c r="A22" t="s">
        <v>3</v>
      </c>
      <c r="B22">
        <v>11</v>
      </c>
      <c r="C22">
        <v>141</v>
      </c>
      <c r="D22">
        <v>12</v>
      </c>
      <c r="E22" s="5">
        <v>164</v>
      </c>
    </row>
    <row r="23" spans="1:5" x14ac:dyDescent="0.25">
      <c r="A23" t="s">
        <v>4</v>
      </c>
      <c r="B23">
        <v>11</v>
      </c>
      <c r="C23">
        <v>31</v>
      </c>
      <c r="D23">
        <v>13</v>
      </c>
      <c r="E23" s="5">
        <v>55</v>
      </c>
    </row>
    <row r="24" spans="1:5" x14ac:dyDescent="0.25">
      <c r="A24" t="s">
        <v>2</v>
      </c>
      <c r="B24">
        <v>2</v>
      </c>
      <c r="C24">
        <v>0</v>
      </c>
      <c r="D24">
        <v>0</v>
      </c>
      <c r="E24" s="5">
        <v>2</v>
      </c>
    </row>
    <row r="25" spans="1:5" s="12" customFormat="1" ht="14" x14ac:dyDescent="0.3">
      <c r="A25" s="12" t="s">
        <v>5</v>
      </c>
      <c r="B25" s="6">
        <v>25</v>
      </c>
      <c r="C25" s="6">
        <v>183</v>
      </c>
      <c r="D25" s="6">
        <v>27</v>
      </c>
      <c r="E25" s="6">
        <v>235</v>
      </c>
    </row>
    <row r="26" spans="1:5" x14ac:dyDescent="0.25">
      <c r="E26" s="7"/>
    </row>
    <row r="27" spans="1:5" x14ac:dyDescent="0.25">
      <c r="E27" s="7"/>
    </row>
    <row r="28" spans="1:5" x14ac:dyDescent="0.25">
      <c r="A28" t="s">
        <v>11</v>
      </c>
      <c r="E28" s="7"/>
    </row>
    <row r="29" spans="1:5" x14ac:dyDescent="0.25">
      <c r="E29" s="7"/>
    </row>
    <row r="30" spans="1:5" x14ac:dyDescent="0.25">
      <c r="A30" t="s">
        <v>34</v>
      </c>
      <c r="E30" s="7"/>
    </row>
    <row r="31" spans="1:5" x14ac:dyDescent="0.25">
      <c r="A31" t="s">
        <v>35</v>
      </c>
      <c r="E31" s="7"/>
    </row>
    <row r="32" spans="1:5" x14ac:dyDescent="0.25">
      <c r="A32" t="s">
        <v>36</v>
      </c>
      <c r="E32" s="7"/>
    </row>
    <row r="33" spans="1:5" x14ac:dyDescent="0.25">
      <c r="A33" t="s">
        <v>37</v>
      </c>
      <c r="E33" s="7"/>
    </row>
    <row r="34" spans="1:5" x14ac:dyDescent="0.25">
      <c r="E34" s="7"/>
    </row>
    <row r="35" spans="1:5" x14ac:dyDescent="0.25">
      <c r="A35" t="s">
        <v>38</v>
      </c>
      <c r="E35" s="7"/>
    </row>
    <row r="36" spans="1:5" x14ac:dyDescent="0.25">
      <c r="A36" t="s">
        <v>39</v>
      </c>
      <c r="E36" s="7"/>
    </row>
    <row r="37" spans="1:5" x14ac:dyDescent="0.25">
      <c r="A37" t="s">
        <v>40</v>
      </c>
      <c r="E37" s="7"/>
    </row>
    <row r="38" spans="1:5" x14ac:dyDescent="0.25">
      <c r="A38" t="s">
        <v>41</v>
      </c>
      <c r="E38" s="7"/>
    </row>
    <row r="39" spans="1:5" x14ac:dyDescent="0.25">
      <c r="E39" s="7"/>
    </row>
    <row r="40" spans="1:5" x14ac:dyDescent="0.25">
      <c r="A40" t="s">
        <v>13</v>
      </c>
      <c r="E40" s="7"/>
    </row>
    <row r="41" spans="1:5" x14ac:dyDescent="0.25">
      <c r="A41" t="s">
        <v>42</v>
      </c>
      <c r="E41" s="7"/>
    </row>
    <row r="42" spans="1:5" x14ac:dyDescent="0.25">
      <c r="A42" t="s">
        <v>43</v>
      </c>
    </row>
    <row r="43" spans="1:5" x14ac:dyDescent="0.25">
      <c r="A43" t="s">
        <v>44</v>
      </c>
    </row>
  </sheetData>
  <mergeCells count="1">
    <mergeCell ref="A1:E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FE75-F490-4AA3-A737-23C54F8B743E}">
  <dimension ref="A1:H38"/>
  <sheetViews>
    <sheetView workbookViewId="0">
      <selection activeCell="G12" sqref="G12"/>
    </sheetView>
  </sheetViews>
  <sheetFormatPr defaultRowHeight="12.5" x14ac:dyDescent="0.25"/>
  <cols>
    <col min="1" max="1" width="42.453125" bestFit="1" customWidth="1"/>
    <col min="2" max="2" width="27" customWidth="1"/>
    <col min="3" max="4" width="21.453125" customWidth="1"/>
    <col min="5" max="6" width="24.54296875" customWidth="1"/>
    <col min="7" max="7" width="14.54296875" customWidth="1"/>
    <col min="8" max="8" width="25.54296875" customWidth="1"/>
    <col min="9" max="9" width="34.54296875" bestFit="1" customWidth="1"/>
  </cols>
  <sheetData>
    <row r="1" spans="1:8" s="8" customFormat="1" ht="18" x14ac:dyDescent="0.4">
      <c r="A1" s="17" t="s">
        <v>26</v>
      </c>
      <c r="B1" s="17"/>
      <c r="C1" s="17"/>
      <c r="D1" s="17"/>
      <c r="E1" s="17"/>
    </row>
    <row r="4" spans="1:8" ht="13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8" x14ac:dyDescent="0.25">
      <c r="A5" t="s">
        <v>1</v>
      </c>
      <c r="B5" s="9">
        <v>110820.576</v>
      </c>
      <c r="C5" s="9">
        <v>185766.984</v>
      </c>
      <c r="D5" s="9">
        <v>24016.407999999999</v>
      </c>
      <c r="E5" s="9">
        <v>320603.96799999999</v>
      </c>
    </row>
    <row r="6" spans="1:8" x14ac:dyDescent="0.25">
      <c r="A6" t="s">
        <v>3</v>
      </c>
      <c r="B6" s="9">
        <v>42199.415999999997</v>
      </c>
      <c r="C6" s="9">
        <v>1222711.5120000006</v>
      </c>
      <c r="D6" s="9">
        <v>24493.095999999998</v>
      </c>
      <c r="E6" s="9">
        <v>1289404.0240000004</v>
      </c>
    </row>
    <row r="7" spans="1:8" x14ac:dyDescent="0.25">
      <c r="A7" t="s">
        <v>4</v>
      </c>
      <c r="B7" s="9">
        <v>26378.512000000002</v>
      </c>
      <c r="C7" s="9">
        <v>122359.03999999998</v>
      </c>
      <c r="D7" s="9">
        <v>18792.424000000003</v>
      </c>
      <c r="E7" s="9">
        <v>167529.97599999997</v>
      </c>
    </row>
    <row r="8" spans="1:8" x14ac:dyDescent="0.25">
      <c r="A8" t="s">
        <v>2</v>
      </c>
      <c r="B8" s="9"/>
      <c r="C8" s="9">
        <v>4263.5039999999999</v>
      </c>
      <c r="D8" s="9"/>
      <c r="E8" s="9">
        <v>4263.5039999999999</v>
      </c>
    </row>
    <row r="9" spans="1:8" ht="13" x14ac:dyDescent="0.3">
      <c r="A9" t="s">
        <v>6</v>
      </c>
      <c r="B9" s="10">
        <v>179398.50400000002</v>
      </c>
      <c r="C9" s="10">
        <v>1535101.0400000005</v>
      </c>
      <c r="D9" s="10">
        <v>67301.928</v>
      </c>
      <c r="E9" s="10">
        <v>1781801.4720000005</v>
      </c>
    </row>
    <row r="12" spans="1:8" ht="13" x14ac:dyDescent="0.25">
      <c r="A12" s="1" t="s">
        <v>0</v>
      </c>
      <c r="B12" s="1" t="s">
        <v>8</v>
      </c>
      <c r="C12" s="1" t="s">
        <v>9</v>
      </c>
      <c r="D12" s="1" t="s">
        <v>10</v>
      </c>
      <c r="E12" s="1" t="s">
        <v>5</v>
      </c>
    </row>
    <row r="13" spans="1:8" x14ac:dyDescent="0.25">
      <c r="A13" t="s">
        <v>1</v>
      </c>
      <c r="B13" s="2">
        <v>0.34566189773421646</v>
      </c>
      <c r="C13" s="2">
        <v>0.57942821219230822</v>
      </c>
      <c r="D13" s="2">
        <v>7.4909890073475316E-2</v>
      </c>
      <c r="E13" s="3">
        <v>1</v>
      </c>
      <c r="F13" s="2"/>
      <c r="G13" s="2"/>
      <c r="H13" s="2"/>
    </row>
    <row r="14" spans="1:8" x14ac:dyDescent="0.25">
      <c r="A14" t="s">
        <v>3</v>
      </c>
      <c r="B14" s="2">
        <v>3.2727845744647661E-2</v>
      </c>
      <c r="C14" s="2">
        <v>0.94827648218972804</v>
      </c>
      <c r="D14" s="2">
        <v>1.8995672065624001E-2</v>
      </c>
      <c r="E14" s="3">
        <v>0.99999999999999978</v>
      </c>
    </row>
    <row r="15" spans="1:8" x14ac:dyDescent="0.25">
      <c r="A15" t="s">
        <v>4</v>
      </c>
      <c r="B15" s="2">
        <v>0.15745547531147508</v>
      </c>
      <c r="C15" s="2">
        <v>0.73037102327287406</v>
      </c>
      <c r="D15" s="2">
        <v>0.11217350141565119</v>
      </c>
      <c r="E15" s="3">
        <v>1.0000000000000004</v>
      </c>
    </row>
    <row r="16" spans="1:8" x14ac:dyDescent="0.25">
      <c r="A16" t="s">
        <v>2</v>
      </c>
      <c r="B16" s="2">
        <v>0</v>
      </c>
      <c r="C16" s="2">
        <v>1</v>
      </c>
      <c r="D16" s="2">
        <v>0</v>
      </c>
      <c r="E16" s="3">
        <v>1</v>
      </c>
    </row>
    <row r="17" spans="1:5" ht="14" x14ac:dyDescent="0.3">
      <c r="A17" t="s">
        <v>5</v>
      </c>
      <c r="B17" s="4">
        <v>0.10068377808591232</v>
      </c>
      <c r="C17" s="4">
        <v>0.86154437748719048</v>
      </c>
      <c r="D17" s="4">
        <v>3.777184442689694E-2</v>
      </c>
      <c r="E17" s="4">
        <v>0.99999999999999978</v>
      </c>
    </row>
    <row r="20" spans="1:5" ht="13" x14ac:dyDescent="0.25">
      <c r="A20" s="1" t="s">
        <v>0</v>
      </c>
      <c r="B20" s="1" t="s">
        <v>8</v>
      </c>
      <c r="C20" s="1" t="s">
        <v>9</v>
      </c>
      <c r="D20" s="1" t="s">
        <v>10</v>
      </c>
      <c r="E20" s="1" t="s">
        <v>5</v>
      </c>
    </row>
    <row r="21" spans="1:5" x14ac:dyDescent="0.25">
      <c r="A21" t="s">
        <v>1</v>
      </c>
      <c r="B21">
        <v>5</v>
      </c>
      <c r="C21">
        <v>14</v>
      </c>
      <c r="D21">
        <v>3</v>
      </c>
      <c r="E21" s="5">
        <v>22</v>
      </c>
    </row>
    <row r="22" spans="1:5" x14ac:dyDescent="0.25">
      <c r="A22" t="s">
        <v>3</v>
      </c>
      <c r="B22">
        <v>5</v>
      </c>
      <c r="C22">
        <v>158</v>
      </c>
      <c r="D22">
        <v>4</v>
      </c>
      <c r="E22" s="5">
        <v>167</v>
      </c>
    </row>
    <row r="23" spans="1:5" x14ac:dyDescent="0.25">
      <c r="A23" t="s">
        <v>4</v>
      </c>
      <c r="B23">
        <v>8</v>
      </c>
      <c r="C23">
        <v>40</v>
      </c>
      <c r="D23">
        <v>8</v>
      </c>
      <c r="E23" s="5">
        <v>56</v>
      </c>
    </row>
    <row r="24" spans="1:5" x14ac:dyDescent="0.25">
      <c r="A24" t="s">
        <v>2</v>
      </c>
      <c r="B24">
        <v>0</v>
      </c>
      <c r="C24">
        <v>2</v>
      </c>
      <c r="D24">
        <v>0</v>
      </c>
      <c r="E24" s="5">
        <v>2</v>
      </c>
    </row>
    <row r="25" spans="1:5" ht="14" x14ac:dyDescent="0.3">
      <c r="A25" t="s">
        <v>5</v>
      </c>
      <c r="B25" s="6">
        <v>18</v>
      </c>
      <c r="C25" s="6">
        <v>214</v>
      </c>
      <c r="D25" s="6">
        <v>15</v>
      </c>
      <c r="E25" s="6">
        <v>247</v>
      </c>
    </row>
    <row r="26" spans="1:5" x14ac:dyDescent="0.25">
      <c r="E26" s="7"/>
    </row>
    <row r="27" spans="1:5" x14ac:dyDescent="0.25">
      <c r="E27" s="7"/>
    </row>
    <row r="28" spans="1:5" x14ac:dyDescent="0.25">
      <c r="A28" t="s">
        <v>11</v>
      </c>
      <c r="E28" s="7"/>
    </row>
    <row r="29" spans="1:5" x14ac:dyDescent="0.25">
      <c r="E29" s="7"/>
    </row>
    <row r="30" spans="1:5" x14ac:dyDescent="0.25">
      <c r="A30" t="s">
        <v>12</v>
      </c>
      <c r="E30" s="7"/>
    </row>
    <row r="31" spans="1:5" x14ac:dyDescent="0.25">
      <c r="A31" t="s">
        <v>27</v>
      </c>
      <c r="E31" s="7"/>
    </row>
    <row r="32" spans="1:5" x14ac:dyDescent="0.25">
      <c r="A32" t="s">
        <v>28</v>
      </c>
      <c r="E32" s="7"/>
    </row>
    <row r="33" spans="1:5" x14ac:dyDescent="0.25">
      <c r="A33" t="s">
        <v>29</v>
      </c>
      <c r="E33" s="7"/>
    </row>
    <row r="34" spans="1:5" x14ac:dyDescent="0.25">
      <c r="E34" s="7"/>
    </row>
    <row r="35" spans="1:5" x14ac:dyDescent="0.25">
      <c r="A35" t="s">
        <v>13</v>
      </c>
      <c r="E35" s="7"/>
    </row>
    <row r="36" spans="1:5" x14ac:dyDescent="0.25">
      <c r="A36" t="s">
        <v>30</v>
      </c>
      <c r="E36" s="7"/>
    </row>
    <row r="37" spans="1:5" x14ac:dyDescent="0.25">
      <c r="A37" t="s">
        <v>31</v>
      </c>
    </row>
    <row r="38" spans="1:5" x14ac:dyDescent="0.25">
      <c r="A38" t="s">
        <v>32</v>
      </c>
    </row>
  </sheetData>
  <mergeCells count="1">
    <mergeCell ref="A1:E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73DC-02F0-414B-8775-06287A754275}">
  <dimension ref="A1:H38"/>
  <sheetViews>
    <sheetView topLeftCell="A15" workbookViewId="0">
      <selection sqref="A1:E1"/>
    </sheetView>
  </sheetViews>
  <sheetFormatPr defaultRowHeight="12.5" x14ac:dyDescent="0.25"/>
  <cols>
    <col min="1" max="1" width="42.453125" bestFit="1" customWidth="1"/>
    <col min="2" max="2" width="27" customWidth="1"/>
    <col min="3" max="4" width="21.26953125" customWidth="1"/>
    <col min="5" max="6" width="24.7265625" customWidth="1"/>
    <col min="7" max="7" width="14.7265625" customWidth="1"/>
    <col min="8" max="8" width="25.54296875" customWidth="1"/>
    <col min="9" max="9" width="34.7265625" bestFit="1" customWidth="1"/>
  </cols>
  <sheetData>
    <row r="1" spans="1:8" s="8" customFormat="1" ht="18" x14ac:dyDescent="0.4">
      <c r="A1" s="17" t="s">
        <v>22</v>
      </c>
      <c r="B1" s="17"/>
      <c r="C1" s="17"/>
      <c r="D1" s="17"/>
      <c r="E1" s="17"/>
    </row>
    <row r="4" spans="1:8" ht="13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8" x14ac:dyDescent="0.25">
      <c r="A5" t="s">
        <v>1</v>
      </c>
      <c r="B5" s="9">
        <v>33363.08</v>
      </c>
      <c r="C5" s="9">
        <v>174021.59999999998</v>
      </c>
      <c r="D5" s="9">
        <v>5187.79</v>
      </c>
      <c r="E5" s="9">
        <v>212572.47</v>
      </c>
    </row>
    <row r="6" spans="1:8" x14ac:dyDescent="0.25">
      <c r="A6" t="s">
        <v>3</v>
      </c>
      <c r="B6" s="9">
        <v>54961.729999999996</v>
      </c>
      <c r="C6" s="9">
        <v>994876.06</v>
      </c>
      <c r="D6" s="9">
        <v>8084.4599999999991</v>
      </c>
      <c r="E6" s="9">
        <v>1057922.25</v>
      </c>
    </row>
    <row r="7" spans="1:8" x14ac:dyDescent="0.25">
      <c r="A7" t="s">
        <v>4</v>
      </c>
      <c r="B7" s="9">
        <v>5721.74</v>
      </c>
      <c r="C7" s="9">
        <v>111069.97999999997</v>
      </c>
      <c r="D7" s="9">
        <v>13280.449999999999</v>
      </c>
      <c r="E7" s="9">
        <v>130072.16999999997</v>
      </c>
    </row>
    <row r="8" spans="1:8" x14ac:dyDescent="0.25">
      <c r="A8" t="s">
        <v>2</v>
      </c>
      <c r="B8" s="9">
        <v>3372.2400000000002</v>
      </c>
      <c r="C8" s="9"/>
      <c r="D8" s="9">
        <v>1404.07</v>
      </c>
      <c r="E8" s="9">
        <v>4776.3100000000004</v>
      </c>
    </row>
    <row r="9" spans="1:8" ht="13" x14ac:dyDescent="0.3">
      <c r="A9" t="s">
        <v>6</v>
      </c>
      <c r="B9" s="10">
        <v>97418.79</v>
      </c>
      <c r="C9" s="10">
        <v>1279967.6400000001</v>
      </c>
      <c r="D9" s="10">
        <v>27956.769999999997</v>
      </c>
      <c r="E9" s="10">
        <v>1405343.2</v>
      </c>
    </row>
    <row r="12" spans="1:8" ht="13" x14ac:dyDescent="0.25">
      <c r="A12" s="1" t="s">
        <v>0</v>
      </c>
      <c r="B12" s="1" t="s">
        <v>8</v>
      </c>
      <c r="C12" s="1" t="s">
        <v>9</v>
      </c>
      <c r="D12" s="1" t="s">
        <v>10</v>
      </c>
      <c r="E12" s="1" t="s">
        <v>5</v>
      </c>
    </row>
    <row r="13" spans="1:8" x14ac:dyDescent="0.25">
      <c r="A13" t="s">
        <v>1</v>
      </c>
      <c r="B13" s="2">
        <v>0.157</v>
      </c>
      <c r="C13" s="2">
        <v>0.81859999999999999</v>
      </c>
      <c r="D13" s="2">
        <v>2.4404806511398206E-2</v>
      </c>
      <c r="E13" s="3">
        <v>1</v>
      </c>
      <c r="F13" s="2"/>
      <c r="G13" s="2"/>
      <c r="H13" s="2"/>
    </row>
    <row r="14" spans="1:8" x14ac:dyDescent="0.25">
      <c r="A14" t="s">
        <v>3</v>
      </c>
      <c r="B14" s="2">
        <v>5.1952522976050457E-2</v>
      </c>
      <c r="C14" s="2">
        <v>0.94040564890283762</v>
      </c>
      <c r="D14" s="2">
        <v>7.6418281211119241E-3</v>
      </c>
      <c r="E14" s="3">
        <v>1</v>
      </c>
    </row>
    <row r="15" spans="1:8" x14ac:dyDescent="0.25">
      <c r="A15" t="s">
        <v>4</v>
      </c>
      <c r="B15" s="2">
        <v>4.3988963972846774E-2</v>
      </c>
      <c r="C15" s="2">
        <v>0.85391040989014022</v>
      </c>
      <c r="D15" s="2">
        <v>0.10210062613701303</v>
      </c>
      <c r="E15" s="3">
        <v>1</v>
      </c>
    </row>
    <row r="16" spans="1:8" x14ac:dyDescent="0.25">
      <c r="A16" t="s">
        <v>2</v>
      </c>
      <c r="B16" s="2">
        <v>0.70603457480774912</v>
      </c>
      <c r="C16" s="2">
        <v>0</v>
      </c>
      <c r="D16" s="2">
        <v>0.29396542519225088</v>
      </c>
      <c r="E16" s="3">
        <v>1</v>
      </c>
    </row>
    <row r="17" spans="1:5" ht="14" x14ac:dyDescent="0.3">
      <c r="A17" t="s">
        <v>5</v>
      </c>
      <c r="B17" s="4">
        <v>6.9320284183963035E-2</v>
      </c>
      <c r="C17" s="4">
        <v>0.91078651819712098</v>
      </c>
      <c r="D17" s="4">
        <v>1.9893197618916145E-2</v>
      </c>
      <c r="E17" s="4">
        <v>0.99999999912834092</v>
      </c>
    </row>
    <row r="20" spans="1:5" ht="13" x14ac:dyDescent="0.25">
      <c r="A20" s="1" t="s">
        <v>0</v>
      </c>
      <c r="B20" s="1" t="s">
        <v>8</v>
      </c>
      <c r="C20" s="1" t="s">
        <v>9</v>
      </c>
      <c r="D20" s="1" t="s">
        <v>10</v>
      </c>
      <c r="E20" s="1" t="s">
        <v>5</v>
      </c>
    </row>
    <row r="21" spans="1:5" x14ac:dyDescent="0.25">
      <c r="A21" t="s">
        <v>1</v>
      </c>
      <c r="B21">
        <v>2</v>
      </c>
      <c r="C21">
        <v>16</v>
      </c>
      <c r="D21">
        <v>1</v>
      </c>
      <c r="E21" s="5">
        <v>19</v>
      </c>
    </row>
    <row r="22" spans="1:5" x14ac:dyDescent="0.25">
      <c r="A22" t="s">
        <v>3</v>
      </c>
      <c r="B22">
        <v>6</v>
      </c>
      <c r="C22">
        <v>142</v>
      </c>
      <c r="D22">
        <v>2</v>
      </c>
      <c r="E22" s="5">
        <v>150</v>
      </c>
    </row>
    <row r="23" spans="1:5" x14ac:dyDescent="0.25">
      <c r="A23" t="s">
        <v>4</v>
      </c>
      <c r="B23">
        <v>1</v>
      </c>
      <c r="C23">
        <v>37</v>
      </c>
      <c r="D23">
        <v>8</v>
      </c>
      <c r="E23" s="5">
        <v>46</v>
      </c>
    </row>
    <row r="24" spans="1:5" x14ac:dyDescent="0.25">
      <c r="A24" t="s">
        <v>2</v>
      </c>
      <c r="B24">
        <v>1</v>
      </c>
      <c r="D24">
        <v>1</v>
      </c>
      <c r="E24" s="5">
        <v>2</v>
      </c>
    </row>
    <row r="25" spans="1:5" ht="14" x14ac:dyDescent="0.3">
      <c r="A25" t="s">
        <v>5</v>
      </c>
      <c r="B25" s="6">
        <v>10</v>
      </c>
      <c r="C25" s="6">
        <v>195</v>
      </c>
      <c r="D25" s="6">
        <v>12</v>
      </c>
      <c r="E25" s="6">
        <v>217</v>
      </c>
    </row>
    <row r="26" spans="1:5" x14ac:dyDescent="0.25">
      <c r="E26" s="7"/>
    </row>
    <row r="27" spans="1:5" x14ac:dyDescent="0.25">
      <c r="E27" s="7"/>
    </row>
    <row r="28" spans="1:5" x14ac:dyDescent="0.25">
      <c r="A28" t="s">
        <v>11</v>
      </c>
      <c r="E28" s="7"/>
    </row>
    <row r="29" spans="1:5" x14ac:dyDescent="0.25">
      <c r="E29" s="7"/>
    </row>
    <row r="30" spans="1:5" x14ac:dyDescent="0.25">
      <c r="A30" t="s">
        <v>12</v>
      </c>
      <c r="E30" s="7"/>
    </row>
    <row r="31" spans="1:5" x14ac:dyDescent="0.25">
      <c r="A31" t="s">
        <v>17</v>
      </c>
      <c r="E31" s="7"/>
    </row>
    <row r="32" spans="1:5" x14ac:dyDescent="0.25">
      <c r="A32" t="s">
        <v>16</v>
      </c>
      <c r="E32" s="7"/>
    </row>
    <row r="33" spans="1:5" x14ac:dyDescent="0.25">
      <c r="A33" t="s">
        <v>15</v>
      </c>
      <c r="E33" s="7"/>
    </row>
    <row r="34" spans="1:5" x14ac:dyDescent="0.25">
      <c r="E34" s="7"/>
    </row>
    <row r="35" spans="1:5" x14ac:dyDescent="0.25">
      <c r="A35" t="s">
        <v>13</v>
      </c>
      <c r="E35" s="7"/>
    </row>
    <row r="36" spans="1:5" x14ac:dyDescent="0.25">
      <c r="A36" t="s">
        <v>23</v>
      </c>
      <c r="E36" s="7"/>
    </row>
    <row r="37" spans="1:5" x14ac:dyDescent="0.25">
      <c r="A37" t="s">
        <v>24</v>
      </c>
    </row>
    <row r="38" spans="1:5" x14ac:dyDescent="0.25">
      <c r="A38" t="s">
        <v>25</v>
      </c>
    </row>
  </sheetData>
  <mergeCells count="1">
    <mergeCell ref="A1:E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18D7-5A73-4F2C-9547-592AF37E07E3}">
  <dimension ref="A1:H38"/>
  <sheetViews>
    <sheetView workbookViewId="0">
      <selection sqref="A1:E1"/>
    </sheetView>
  </sheetViews>
  <sheetFormatPr defaultRowHeight="12.5" x14ac:dyDescent="0.25"/>
  <cols>
    <col min="1" max="1" width="42.453125" bestFit="1" customWidth="1"/>
    <col min="2" max="2" width="27" customWidth="1"/>
    <col min="3" max="4" width="21.26953125" customWidth="1"/>
    <col min="5" max="6" width="24.7265625" customWidth="1"/>
    <col min="7" max="7" width="14.7265625" customWidth="1"/>
    <col min="8" max="8" width="25.54296875" customWidth="1"/>
    <col min="9" max="9" width="34.7265625" bestFit="1" customWidth="1"/>
  </cols>
  <sheetData>
    <row r="1" spans="1:8" s="8" customFormat="1" ht="18" x14ac:dyDescent="0.4">
      <c r="A1" s="17" t="s">
        <v>21</v>
      </c>
      <c r="B1" s="17"/>
      <c r="C1" s="17"/>
      <c r="D1" s="17"/>
      <c r="E1" s="17"/>
    </row>
    <row r="4" spans="1:8" ht="13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8" x14ac:dyDescent="0.25">
      <c r="A5" t="s">
        <v>1</v>
      </c>
      <c r="B5" s="9"/>
      <c r="C5" s="9">
        <v>216158.98</v>
      </c>
      <c r="D5" s="9"/>
      <c r="E5" s="9">
        <v>216158.98</v>
      </c>
    </row>
    <row r="6" spans="1:8" x14ac:dyDescent="0.25">
      <c r="A6" t="s">
        <v>3</v>
      </c>
      <c r="B6" s="9">
        <v>9619.348320000001</v>
      </c>
      <c r="C6" s="9">
        <v>931577.91</v>
      </c>
      <c r="D6" s="9">
        <v>10029.711120000002</v>
      </c>
      <c r="E6" s="9">
        <v>951226.96944000002</v>
      </c>
    </row>
    <row r="7" spans="1:8" x14ac:dyDescent="0.25">
      <c r="A7" t="s">
        <v>4</v>
      </c>
      <c r="B7" s="9"/>
      <c r="C7" s="9">
        <v>103209.1</v>
      </c>
      <c r="D7" s="9"/>
      <c r="E7" s="9">
        <v>103209.1</v>
      </c>
    </row>
    <row r="8" spans="1:8" x14ac:dyDescent="0.25">
      <c r="A8" t="s">
        <v>2</v>
      </c>
      <c r="B8" s="9"/>
      <c r="C8" s="9">
        <v>3987.38</v>
      </c>
      <c r="D8" s="9"/>
      <c r="E8" s="9">
        <v>3987.38</v>
      </c>
    </row>
    <row r="9" spans="1:8" ht="13" x14ac:dyDescent="0.3">
      <c r="A9" t="s">
        <v>6</v>
      </c>
      <c r="B9" s="10">
        <v>9619.348320000001</v>
      </c>
      <c r="C9" s="10">
        <v>1254933.3700000001</v>
      </c>
      <c r="D9" s="10">
        <v>10029.711120000002</v>
      </c>
      <c r="E9" s="10">
        <v>1274582.4294400001</v>
      </c>
    </row>
    <row r="12" spans="1:8" ht="13" x14ac:dyDescent="0.25">
      <c r="A12" s="1" t="s">
        <v>0</v>
      </c>
      <c r="B12" s="1" t="s">
        <v>8</v>
      </c>
      <c r="C12" s="1" t="s">
        <v>9</v>
      </c>
      <c r="D12" s="1" t="s">
        <v>10</v>
      </c>
      <c r="E12" s="1" t="s">
        <v>5</v>
      </c>
    </row>
    <row r="13" spans="1:8" x14ac:dyDescent="0.25">
      <c r="A13" t="s">
        <v>1</v>
      </c>
      <c r="B13" s="2">
        <v>0</v>
      </c>
      <c r="C13" s="2">
        <v>1</v>
      </c>
      <c r="D13" s="2">
        <v>0</v>
      </c>
      <c r="E13" s="3">
        <v>1</v>
      </c>
      <c r="F13" s="2"/>
      <c r="G13" s="2"/>
      <c r="H13" s="2"/>
    </row>
    <row r="14" spans="1:8" x14ac:dyDescent="0.25">
      <c r="A14" t="s">
        <v>3</v>
      </c>
      <c r="B14" s="2">
        <v>1.01E-2</v>
      </c>
      <c r="C14" s="2">
        <v>0.97929999999999995</v>
      </c>
      <c r="D14" s="2">
        <v>1.06E-2</v>
      </c>
      <c r="E14" s="3">
        <v>1</v>
      </c>
    </row>
    <row r="15" spans="1:8" x14ac:dyDescent="0.25">
      <c r="A15" t="s">
        <v>4</v>
      </c>
      <c r="B15" s="2">
        <v>0</v>
      </c>
      <c r="C15" s="2">
        <v>1</v>
      </c>
      <c r="D15" s="2">
        <v>0</v>
      </c>
      <c r="E15" s="3">
        <v>1</v>
      </c>
    </row>
    <row r="16" spans="1:8" x14ac:dyDescent="0.25">
      <c r="A16" t="s">
        <v>2</v>
      </c>
      <c r="B16" s="2">
        <v>0</v>
      </c>
      <c r="C16" s="2">
        <v>1</v>
      </c>
      <c r="D16" s="2">
        <v>0</v>
      </c>
      <c r="E16" s="3">
        <v>1</v>
      </c>
    </row>
    <row r="17" spans="1:5" ht="14" x14ac:dyDescent="0.3">
      <c r="A17" t="s">
        <v>5</v>
      </c>
      <c r="B17" s="4">
        <v>7.4999999999999997E-3</v>
      </c>
      <c r="C17" s="4">
        <v>0.98460000000000003</v>
      </c>
      <c r="D17" s="4">
        <v>7.9000000000000008E-3</v>
      </c>
      <c r="E17" s="4">
        <v>1</v>
      </c>
    </row>
    <row r="20" spans="1:5" ht="13" x14ac:dyDescent="0.25">
      <c r="A20" s="1" t="s">
        <v>0</v>
      </c>
      <c r="B20" s="1" t="s">
        <v>8</v>
      </c>
      <c r="C20" s="1" t="s">
        <v>9</v>
      </c>
      <c r="D20" s="1" t="s">
        <v>10</v>
      </c>
      <c r="E20" s="1" t="s">
        <v>5</v>
      </c>
    </row>
    <row r="21" spans="1:5" x14ac:dyDescent="0.25">
      <c r="A21" t="s">
        <v>1</v>
      </c>
      <c r="C21">
        <v>20</v>
      </c>
      <c r="E21" s="5">
        <v>20</v>
      </c>
    </row>
    <row r="22" spans="1:5" x14ac:dyDescent="0.25">
      <c r="A22" t="s">
        <v>3</v>
      </c>
      <c r="B22">
        <v>1</v>
      </c>
      <c r="C22">
        <v>149</v>
      </c>
      <c r="D22">
        <v>2</v>
      </c>
      <c r="E22" s="5">
        <v>152</v>
      </c>
    </row>
    <row r="23" spans="1:5" x14ac:dyDescent="0.25">
      <c r="A23" t="s">
        <v>4</v>
      </c>
      <c r="C23">
        <v>46</v>
      </c>
      <c r="E23" s="5">
        <v>46</v>
      </c>
    </row>
    <row r="24" spans="1:5" x14ac:dyDescent="0.25">
      <c r="A24" t="s">
        <v>2</v>
      </c>
      <c r="C24">
        <v>2</v>
      </c>
      <c r="E24" s="5">
        <v>2</v>
      </c>
    </row>
    <row r="25" spans="1:5" ht="14" x14ac:dyDescent="0.3">
      <c r="A25" t="s">
        <v>5</v>
      </c>
      <c r="B25" s="6">
        <v>1</v>
      </c>
      <c r="C25" s="6">
        <v>217</v>
      </c>
      <c r="D25" s="6">
        <v>2</v>
      </c>
      <c r="E25" s="6">
        <v>220</v>
      </c>
    </row>
    <row r="26" spans="1:5" x14ac:dyDescent="0.25">
      <c r="E26" s="7"/>
    </row>
    <row r="27" spans="1:5" x14ac:dyDescent="0.25">
      <c r="E27" s="7"/>
    </row>
    <row r="28" spans="1:5" x14ac:dyDescent="0.25">
      <c r="A28" t="s">
        <v>11</v>
      </c>
      <c r="E28" s="7"/>
    </row>
    <row r="29" spans="1:5" x14ac:dyDescent="0.25">
      <c r="E29" s="7"/>
    </row>
    <row r="30" spans="1:5" x14ac:dyDescent="0.25">
      <c r="A30" t="s">
        <v>12</v>
      </c>
      <c r="E30" s="7"/>
    </row>
    <row r="31" spans="1:5" x14ac:dyDescent="0.25">
      <c r="A31" t="s">
        <v>17</v>
      </c>
      <c r="E31" s="7"/>
    </row>
    <row r="32" spans="1:5" x14ac:dyDescent="0.25">
      <c r="A32" t="s">
        <v>16</v>
      </c>
      <c r="E32" s="7"/>
    </row>
    <row r="33" spans="1:5" x14ac:dyDescent="0.25">
      <c r="A33" t="s">
        <v>15</v>
      </c>
      <c r="E33" s="7"/>
    </row>
    <row r="34" spans="1:5" x14ac:dyDescent="0.25">
      <c r="E34" s="7"/>
    </row>
    <row r="35" spans="1:5" x14ac:dyDescent="0.25">
      <c r="A35" t="s">
        <v>13</v>
      </c>
      <c r="E35" s="7"/>
    </row>
    <row r="36" spans="1:5" x14ac:dyDescent="0.25">
      <c r="A36" t="s">
        <v>20</v>
      </c>
      <c r="E36" s="7"/>
    </row>
    <row r="37" spans="1:5" x14ac:dyDescent="0.25">
      <c r="A37" t="s">
        <v>19</v>
      </c>
    </row>
    <row r="38" spans="1:5" x14ac:dyDescent="0.25">
      <c r="A38" t="s">
        <v>18</v>
      </c>
    </row>
  </sheetData>
  <mergeCells count="1">
    <mergeCell ref="A1:E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2DB8-651D-46A2-8049-EF1171F5F489}">
  <dimension ref="A1:H38"/>
  <sheetViews>
    <sheetView workbookViewId="0">
      <selection activeCell="B27" sqref="B27"/>
    </sheetView>
  </sheetViews>
  <sheetFormatPr defaultRowHeight="12.5" x14ac:dyDescent="0.25"/>
  <cols>
    <col min="1" max="1" width="42.453125" bestFit="1" customWidth="1"/>
    <col min="2" max="2" width="27" customWidth="1"/>
    <col min="3" max="4" width="21.26953125" customWidth="1"/>
    <col min="5" max="6" width="24.7265625" customWidth="1"/>
    <col min="7" max="7" width="14.7265625" customWidth="1"/>
    <col min="8" max="8" width="25.54296875" customWidth="1"/>
    <col min="9" max="9" width="34.7265625" bestFit="1" customWidth="1"/>
  </cols>
  <sheetData>
    <row r="1" spans="1:8" s="8" customFormat="1" ht="18" x14ac:dyDescent="0.4">
      <c r="A1" s="17" t="s">
        <v>14</v>
      </c>
      <c r="B1" s="17"/>
      <c r="C1" s="17"/>
      <c r="D1" s="17"/>
      <c r="E1" s="17"/>
    </row>
    <row r="4" spans="1:8" ht="13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5</v>
      </c>
    </row>
    <row r="5" spans="1:8" x14ac:dyDescent="0.25">
      <c r="A5" t="s">
        <v>1</v>
      </c>
      <c r="B5" s="9"/>
      <c r="C5" s="9">
        <v>229055.17</v>
      </c>
      <c r="D5" s="9"/>
      <c r="E5" s="9">
        <v>229055.17</v>
      </c>
    </row>
    <row r="6" spans="1:8" x14ac:dyDescent="0.25">
      <c r="A6" t="s">
        <v>3</v>
      </c>
      <c r="B6" s="9">
        <v>9619.348320000001</v>
      </c>
      <c r="C6" s="9">
        <v>929739.34</v>
      </c>
      <c r="D6" s="9">
        <v>10029.711120000002</v>
      </c>
      <c r="E6" s="9">
        <v>949388.39943999995</v>
      </c>
    </row>
    <row r="7" spans="1:8" x14ac:dyDescent="0.25">
      <c r="A7" t="s">
        <v>4</v>
      </c>
      <c r="B7" s="9"/>
      <c r="C7" s="9">
        <v>102475.07</v>
      </c>
      <c r="D7" s="9"/>
      <c r="E7" s="9">
        <v>102475.07</v>
      </c>
    </row>
    <row r="8" spans="1:8" x14ac:dyDescent="0.25">
      <c r="A8" t="s">
        <v>2</v>
      </c>
      <c r="B8" s="9"/>
      <c r="C8" s="9">
        <v>3987.38</v>
      </c>
      <c r="D8" s="9"/>
      <c r="E8" s="9">
        <v>3987.38</v>
      </c>
    </row>
    <row r="9" spans="1:8" ht="13" x14ac:dyDescent="0.3">
      <c r="A9" t="s">
        <v>6</v>
      </c>
      <c r="B9" s="10">
        <v>9619.348320000001</v>
      </c>
      <c r="C9" s="10">
        <v>1265256.96</v>
      </c>
      <c r="D9" s="10">
        <v>10029.709999999999</v>
      </c>
      <c r="E9" s="10">
        <v>1284906.0194399999</v>
      </c>
    </row>
    <row r="12" spans="1:8" ht="13" x14ac:dyDescent="0.25">
      <c r="A12" s="1" t="s">
        <v>0</v>
      </c>
      <c r="B12" s="1" t="s">
        <v>8</v>
      </c>
      <c r="C12" s="1" t="s">
        <v>9</v>
      </c>
      <c r="D12" s="1" t="s">
        <v>10</v>
      </c>
      <c r="E12" s="1" t="s">
        <v>5</v>
      </c>
    </row>
    <row r="13" spans="1:8" x14ac:dyDescent="0.25">
      <c r="A13" t="s">
        <v>1</v>
      </c>
      <c r="B13" s="2">
        <v>0</v>
      </c>
      <c r="C13" s="2">
        <v>1</v>
      </c>
      <c r="D13" s="2">
        <v>0</v>
      </c>
      <c r="E13" s="3">
        <v>1</v>
      </c>
      <c r="F13" s="2"/>
      <c r="G13" s="2"/>
      <c r="H13" s="2"/>
    </row>
    <row r="14" spans="1:8" x14ac:dyDescent="0.25">
      <c r="A14" t="s">
        <v>3</v>
      </c>
      <c r="B14" s="2">
        <v>1.0132152789810795E-2</v>
      </c>
      <c r="C14" s="2">
        <v>0.97930345530702712</v>
      </c>
      <c r="D14" s="2">
        <v>1.0564391903162143E-2</v>
      </c>
      <c r="E14" s="3">
        <v>1</v>
      </c>
    </row>
    <row r="15" spans="1:8" x14ac:dyDescent="0.25">
      <c r="A15" t="s">
        <v>4</v>
      </c>
      <c r="B15" s="2">
        <v>0</v>
      </c>
      <c r="C15" s="2">
        <v>1</v>
      </c>
      <c r="D15" s="2">
        <v>0</v>
      </c>
      <c r="E15" s="3">
        <v>1</v>
      </c>
    </row>
    <row r="16" spans="1:8" x14ac:dyDescent="0.25">
      <c r="A16" t="s">
        <v>2</v>
      </c>
      <c r="B16" s="2">
        <v>0</v>
      </c>
      <c r="C16" s="2">
        <v>1</v>
      </c>
      <c r="D16" s="2">
        <v>0</v>
      </c>
      <c r="E16" s="3">
        <v>1</v>
      </c>
    </row>
    <row r="17" spans="1:5" ht="14" x14ac:dyDescent="0.3">
      <c r="A17" t="s">
        <v>5</v>
      </c>
      <c r="B17" s="4">
        <v>7.4864217105873607E-3</v>
      </c>
      <c r="C17" s="4">
        <v>0.98470778473855725</v>
      </c>
      <c r="D17" s="4">
        <v>7.805792679196291E-3</v>
      </c>
      <c r="E17" s="4">
        <v>0.99999999912834092</v>
      </c>
    </row>
    <row r="20" spans="1:5" ht="13" x14ac:dyDescent="0.25">
      <c r="A20" s="1" t="s">
        <v>0</v>
      </c>
      <c r="B20" s="1" t="s">
        <v>8</v>
      </c>
      <c r="C20" s="1" t="s">
        <v>9</v>
      </c>
      <c r="D20" s="1" t="s">
        <v>10</v>
      </c>
      <c r="E20" s="1" t="s">
        <v>5</v>
      </c>
    </row>
    <row r="21" spans="1:5" x14ac:dyDescent="0.25">
      <c r="A21" t="s">
        <v>1</v>
      </c>
      <c r="C21">
        <v>23</v>
      </c>
      <c r="E21" s="5">
        <v>23</v>
      </c>
    </row>
    <row r="22" spans="1:5" x14ac:dyDescent="0.25">
      <c r="A22" t="s">
        <v>3</v>
      </c>
      <c r="B22">
        <v>1</v>
      </c>
      <c r="C22">
        <v>148</v>
      </c>
      <c r="D22">
        <v>2</v>
      </c>
      <c r="E22" s="5">
        <v>151</v>
      </c>
    </row>
    <row r="23" spans="1:5" x14ac:dyDescent="0.25">
      <c r="A23" t="s">
        <v>4</v>
      </c>
      <c r="C23">
        <v>46</v>
      </c>
      <c r="E23" s="5">
        <v>46</v>
      </c>
    </row>
    <row r="24" spans="1:5" x14ac:dyDescent="0.25">
      <c r="A24" t="s">
        <v>2</v>
      </c>
      <c r="C24">
        <v>2</v>
      </c>
      <c r="E24" s="5">
        <v>2</v>
      </c>
    </row>
    <row r="25" spans="1:5" ht="14" x14ac:dyDescent="0.3">
      <c r="A25" t="s">
        <v>5</v>
      </c>
      <c r="B25" s="6">
        <v>1</v>
      </c>
      <c r="C25" s="6">
        <v>219</v>
      </c>
      <c r="D25" s="6">
        <v>2</v>
      </c>
      <c r="E25" s="6">
        <v>222</v>
      </c>
    </row>
    <row r="26" spans="1:5" x14ac:dyDescent="0.25">
      <c r="E26" s="7"/>
    </row>
    <row r="27" spans="1:5" x14ac:dyDescent="0.25">
      <c r="E27" s="7"/>
    </row>
    <row r="28" spans="1:5" x14ac:dyDescent="0.25">
      <c r="A28" t="s">
        <v>11</v>
      </c>
      <c r="E28" s="7"/>
    </row>
    <row r="29" spans="1:5" x14ac:dyDescent="0.25">
      <c r="E29" s="7"/>
    </row>
    <row r="30" spans="1:5" x14ac:dyDescent="0.25">
      <c r="A30" t="s">
        <v>12</v>
      </c>
      <c r="E30" s="7"/>
    </row>
    <row r="31" spans="1:5" x14ac:dyDescent="0.25">
      <c r="A31" t="s">
        <v>17</v>
      </c>
      <c r="E31" s="7"/>
    </row>
    <row r="32" spans="1:5" x14ac:dyDescent="0.25">
      <c r="A32" t="s">
        <v>16</v>
      </c>
      <c r="E32" s="7"/>
    </row>
    <row r="33" spans="1:5" x14ac:dyDescent="0.25">
      <c r="A33" t="s">
        <v>15</v>
      </c>
      <c r="E33" s="7"/>
    </row>
    <row r="34" spans="1:5" x14ac:dyDescent="0.25">
      <c r="E34" s="7"/>
    </row>
    <row r="35" spans="1:5" x14ac:dyDescent="0.25">
      <c r="A35" t="s">
        <v>13</v>
      </c>
      <c r="E35" s="7"/>
    </row>
    <row r="36" spans="1:5" x14ac:dyDescent="0.25">
      <c r="A36" t="s">
        <v>20</v>
      </c>
      <c r="E36" s="7"/>
    </row>
    <row r="37" spans="1:5" x14ac:dyDescent="0.25">
      <c r="A37" t="s">
        <v>19</v>
      </c>
    </row>
    <row r="38" spans="1:5" x14ac:dyDescent="0.25">
      <c r="A38" t="s">
        <v>18</v>
      </c>
    </row>
  </sheetData>
  <mergeCells count="1">
    <mergeCell ref="A1:E1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20bb95-baae-426b-b852-b3707b7e86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C34126BA6E60499DEC6F4D634A754D" ma:contentTypeVersion="17" ma:contentTypeDescription="Creare un nuovo documento." ma:contentTypeScope="" ma:versionID="3864fa0c284e2c66e0781a290bb9dffd">
  <xsd:schema xmlns:xsd="http://www.w3.org/2001/XMLSchema" xmlns:xs="http://www.w3.org/2001/XMLSchema" xmlns:p="http://schemas.microsoft.com/office/2006/metadata/properties" xmlns:ns2="0f20bb95-baae-426b-b852-b3707b7e8693" xmlns:ns3="09df695e-90f4-4135-aea6-5ecdfa69fb13" targetNamespace="http://schemas.microsoft.com/office/2006/metadata/properties" ma:root="true" ma:fieldsID="17179275aa3379746a468ec961215f1f" ns2:_="" ns3:_="">
    <xsd:import namespace="0f20bb95-baae-426b-b852-b3707b7e8693"/>
    <xsd:import namespace="09df695e-90f4-4135-aea6-5ecdfa69fb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0bb95-baae-426b-b852-b3707b7e8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f695e-90f4-4135-aea6-5ecdfa69fb1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9C2CD-DB85-435B-A192-DE16F778ABF8}">
  <ds:schemaRefs>
    <ds:schemaRef ds:uri="http://schemas.microsoft.com/office/2006/metadata/properties"/>
    <ds:schemaRef ds:uri="http://schemas.microsoft.com/office/infopath/2007/PartnerControls"/>
    <ds:schemaRef ds:uri="0f20bb95-baae-426b-b852-b3707b7e8693"/>
  </ds:schemaRefs>
</ds:datastoreItem>
</file>

<file path=customXml/itemProps2.xml><?xml version="1.0" encoding="utf-8"?>
<ds:datastoreItem xmlns:ds="http://schemas.openxmlformats.org/officeDocument/2006/customXml" ds:itemID="{350021A1-E3DD-4E98-868A-A0EE825DCE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4243D-035A-44B4-905F-55A7DDC74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0bb95-baae-426b-b852-b3707b7e8693"/>
    <ds:schemaRef ds:uri="09df695e-90f4-4135-aea6-5ecdfa69f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2022-09-20T07:52:42Z</dcterms:created>
  <dcterms:modified xsi:type="dcterms:W3CDTF">2026-07-01T17:29:13Z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0x01010061C34126BA6E60499DEC6F4D634A754D</vt:lpwstr>
  </property>
  <property fmtid="{D5CDD505-2E9C-101B-9397-08002B2CF9AE}" pid="3" name="MediaServiceImageTags">
    <vt:lpwstr/>
  </property>
</Properties>
</file>