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C:\Users\SROBBA\Documents\determine\2026\"/>
    </mc:Choice>
  </mc:AlternateContent>
  <xr:revisionPtr revIDLastSave="0" documentId="8_{B2983DC2-C434-4172-B474-B226AC11457C}" xr6:coauthVersionLast="47" xr6:coauthVersionMax="47" xr10:uidLastSave="{00000000-0000-0000-0000-000000000000}"/>
  <bookViews>
    <workbookView xWindow="1125" yWindow="1125" windowWidth="28800" windowHeight="15225" activeTab="3" xr2:uid="{12191B5D-086C-4FFC-8477-B11C360812FC}"/>
  </bookViews>
  <sheets>
    <sheet name="REGOLE" sheetId="6" r:id="rId1"/>
    <sheet name="TT Categorie cespite" sheetId="5" r:id="rId2"/>
    <sheet name="NO COSTO STANDARD" sheetId="2" r:id="rId3"/>
    <sheet name="COSTO STANDARD" sheetId="3" r:id="rId4"/>
    <sheet name="CTRL" sheetId="7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" l="1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 s="1"/>
  <c r="I11" i="2" a="1"/>
  <c r="I11" i="2" s="1"/>
  <c r="I12" i="2" a="1"/>
  <c r="I12" i="2" s="1"/>
  <c r="I13" i="2" a="1"/>
  <c r="I13" i="2" s="1"/>
  <c r="I14" i="2" a="1"/>
  <c r="I14" i="2" s="1"/>
  <c r="I15" i="2" a="1"/>
  <c r="I15" i="2" s="1"/>
  <c r="I16" i="2" a="1"/>
  <c r="I16" i="2" s="1"/>
  <c r="I17" i="2" a="1"/>
  <c r="I17" i="2" s="1"/>
  <c r="I18" i="2" a="1"/>
  <c r="I18" i="2" s="1"/>
  <c r="I19" i="2" a="1"/>
  <c r="I19" i="2" s="1"/>
  <c r="I20" i="2" a="1"/>
  <c r="I20" i="2" s="1"/>
  <c r="I21" i="2" a="1"/>
  <c r="I21" i="2" s="1"/>
  <c r="I22" i="2" a="1"/>
  <c r="I22" i="2" s="1"/>
  <c r="I23" i="2" a="1"/>
  <c r="I23" i="2" s="1"/>
  <c r="I24" i="2" a="1"/>
  <c r="I24" i="2" s="1"/>
  <c r="I25" i="2" a="1"/>
  <c r="I25" i="2" s="1"/>
  <c r="I26" i="2" a="1"/>
  <c r="I26" i="2" s="1"/>
  <c r="I27" i="2" a="1"/>
  <c r="I27" i="2" s="1"/>
  <c r="I28" i="2" a="1"/>
  <c r="I28" i="2" s="1"/>
  <c r="I29" i="2" a="1"/>
  <c r="I29" i="2" s="1"/>
  <c r="I30" i="2" a="1"/>
  <c r="I30" i="2" s="1"/>
  <c r="I31" i="2" a="1"/>
  <c r="I31" i="2" s="1"/>
  <c r="I32" i="2" a="1"/>
  <c r="I32" i="2" s="1"/>
  <c r="I33" i="2" a="1"/>
  <c r="I33" i="2" s="1"/>
  <c r="I34" i="2" a="1"/>
  <c r="I34" i="2" s="1"/>
  <c r="I35" i="2" a="1"/>
  <c r="I35" i="2" s="1"/>
  <c r="I36" i="2" a="1"/>
  <c r="I36" i="2" s="1"/>
  <c r="I37" i="2" a="1"/>
  <c r="I37" i="2" s="1"/>
  <c r="I38" i="2" a="1"/>
  <c r="I38" i="2" s="1"/>
  <c r="I39" i="2" a="1"/>
  <c r="I39" i="2" s="1"/>
  <c r="I40" i="2" a="1"/>
  <c r="I40" i="2" s="1"/>
  <c r="I41" i="2" a="1"/>
  <c r="I41" i="2" s="1"/>
  <c r="I42" i="2" a="1"/>
  <c r="I42" i="2" s="1"/>
  <c r="I43" i="2" a="1"/>
  <c r="I43" i="2" s="1"/>
  <c r="I44" i="2" a="1"/>
  <c r="I44" i="2" s="1"/>
  <c r="I45" i="2" a="1"/>
  <c r="I45" i="2" s="1"/>
  <c r="I46" i="2" a="1"/>
  <c r="I46" i="2" s="1"/>
  <c r="I47" i="2" a="1"/>
  <c r="I47" i="2" s="1"/>
  <c r="I48" i="2" a="1"/>
  <c r="I48" i="2" s="1"/>
  <c r="I49" i="2" a="1"/>
  <c r="I49" i="2" s="1"/>
  <c r="I50" i="2" a="1"/>
  <c r="I50" i="2" s="1"/>
  <c r="I51" i="2" a="1"/>
  <c r="I51" i="2" s="1"/>
  <c r="I52" i="2" a="1"/>
  <c r="I52" i="2" s="1"/>
  <c r="I53" i="2" a="1"/>
  <c r="I53" i="2" s="1"/>
  <c r="I54" i="2" a="1"/>
  <c r="I54" i="2" s="1"/>
  <c r="I55" i="2" a="1"/>
  <c r="I55" i="2" s="1"/>
  <c r="I56" i="2" a="1"/>
  <c r="I56" i="2" s="1"/>
  <c r="I57" i="2" a="1"/>
  <c r="I57" i="2" s="1"/>
  <c r="I58" i="2" a="1"/>
  <c r="I58" i="2" s="1"/>
  <c r="I59" i="2" a="1"/>
  <c r="I59" i="2" s="1"/>
  <c r="I60" i="2" a="1"/>
  <c r="I60" i="2" s="1"/>
  <c r="I61" i="2" a="1"/>
  <c r="I61" i="2" s="1"/>
  <c r="I62" i="2" a="1"/>
  <c r="I62" i="2" s="1"/>
  <c r="I63" i="2" a="1"/>
  <c r="I63" i="2" s="1"/>
  <c r="I64" i="2" a="1"/>
  <c r="I64" i="2" s="1"/>
  <c r="I65" i="2" a="1"/>
  <c r="I65" i="2" s="1"/>
  <c r="I66" i="2" a="1"/>
  <c r="I66" i="2" s="1"/>
  <c r="I67" i="2" a="1"/>
  <c r="I67" i="2" s="1"/>
  <c r="I68" i="2" a="1"/>
  <c r="I68" i="2" s="1"/>
  <c r="I69" i="2" a="1"/>
  <c r="I69" i="2" s="1"/>
  <c r="I70" i="2" a="1"/>
  <c r="I70" i="2" s="1"/>
  <c r="I71" i="2" a="1"/>
  <c r="I71" i="2" s="1"/>
  <c r="I72" i="2" a="1"/>
  <c r="I72" i="2" s="1"/>
  <c r="I73" i="2" a="1"/>
  <c r="I73" i="2" s="1"/>
  <c r="I74" i="2" a="1"/>
  <c r="I74" i="2" s="1"/>
  <c r="I75" i="2" a="1"/>
  <c r="I75" i="2" s="1"/>
  <c r="I76" i="2" a="1"/>
  <c r="I76" i="2" s="1"/>
  <c r="I77" i="2" a="1"/>
  <c r="I77" i="2" s="1"/>
  <c r="I78" i="2" a="1"/>
  <c r="I78" i="2" s="1"/>
  <c r="I79" i="2" a="1"/>
  <c r="I79" i="2" s="1"/>
  <c r="I80" i="2" a="1"/>
  <c r="I80" i="2" s="1"/>
  <c r="I81" i="2" a="1"/>
  <c r="I81" i="2" s="1"/>
  <c r="I82" i="2" a="1"/>
  <c r="I82" i="2" s="1"/>
  <c r="I83" i="2" a="1"/>
  <c r="I83" i="2" s="1"/>
  <c r="I84" i="2" a="1"/>
  <c r="I84" i="2" s="1"/>
  <c r="I85" i="2" a="1"/>
  <c r="I85" i="2" s="1"/>
  <c r="I86" i="2" a="1"/>
  <c r="I86" i="2" s="1"/>
  <c r="I87" i="2" a="1"/>
  <c r="I87" i="2" s="1"/>
  <c r="I88" i="2" a="1"/>
  <c r="I88" i="2" s="1"/>
  <c r="I89" i="2" a="1"/>
  <c r="I89" i="2" s="1"/>
  <c r="I90" i="2" a="1"/>
  <c r="I90" i="2" s="1"/>
  <c r="I91" i="2" a="1"/>
  <c r="I91" i="2" s="1"/>
  <c r="I92" i="2" a="1"/>
  <c r="I92" i="2" s="1"/>
  <c r="I93" i="2" a="1"/>
  <c r="I93" i="2" s="1"/>
  <c r="I94" i="2" a="1"/>
  <c r="I94" i="2" s="1"/>
  <c r="I95" i="2" a="1"/>
  <c r="I95" i="2" s="1"/>
  <c r="I96" i="2" a="1"/>
  <c r="I96" i="2" s="1"/>
  <c r="I97" i="2" a="1"/>
  <c r="I97" i="2" s="1"/>
  <c r="I98" i="2" a="1"/>
  <c r="I98" i="2" s="1"/>
  <c r="I99" i="2" a="1"/>
  <c r="I99" i="2" s="1"/>
  <c r="I100" i="2" a="1"/>
  <c r="I100" i="2" s="1"/>
  <c r="I101" i="2" a="1"/>
  <c r="I101" i="2" s="1"/>
  <c r="I102" i="2" a="1"/>
  <c r="I102" i="2" s="1"/>
  <c r="I103" i="2" a="1"/>
  <c r="I103" i="2" s="1"/>
  <c r="I104" i="2" a="1"/>
  <c r="I104" i="2" s="1"/>
  <c r="I105" i="2" a="1"/>
  <c r="I105" i="2" s="1"/>
  <c r="I106" i="2" a="1"/>
  <c r="I106" i="2" s="1"/>
  <c r="I107" i="2" a="1"/>
  <c r="I107" i="2" s="1"/>
  <c r="I108" i="2" a="1"/>
  <c r="I108" i="2" s="1"/>
  <c r="I109" i="2" a="1"/>
  <c r="I109" i="2" s="1"/>
  <c r="I110" i="2" a="1"/>
  <c r="I110" i="2" s="1"/>
  <c r="I111" i="2" a="1"/>
  <c r="I111" i="2" s="1"/>
  <c r="I112" i="2" a="1"/>
  <c r="I112" i="2" s="1"/>
  <c r="I113" i="2" a="1"/>
  <c r="I113" i="2" s="1"/>
  <c r="I114" i="2" a="1"/>
  <c r="I114" i="2" s="1"/>
  <c r="I115" i="2" a="1"/>
  <c r="I115" i="2" s="1"/>
  <c r="I116" i="2" a="1"/>
  <c r="I116" i="2" s="1"/>
  <c r="I117" i="2" a="1"/>
  <c r="I117" i="2" s="1"/>
  <c r="I118" i="2" a="1"/>
  <c r="I118" i="2" s="1"/>
  <c r="I119" i="2" a="1"/>
  <c r="I119" i="2" s="1"/>
  <c r="I120" i="2" a="1"/>
  <c r="I120" i="2" s="1"/>
  <c r="I121" i="2" a="1"/>
  <c r="I121" i="2" s="1"/>
  <c r="I122" i="2" a="1"/>
  <c r="I122" i="2" s="1"/>
  <c r="I123" i="2" a="1"/>
  <c r="I123" i="2" s="1"/>
  <c r="I124" i="2" a="1"/>
  <c r="I124" i="2" s="1"/>
  <c r="I125" i="2" a="1"/>
  <c r="I125" i="2" s="1"/>
  <c r="I126" i="2" a="1"/>
  <c r="I126" i="2" s="1"/>
  <c r="I127" i="2" a="1"/>
  <c r="I127" i="2" s="1"/>
  <c r="I128" i="2" a="1"/>
  <c r="I128" i="2" s="1"/>
  <c r="I129" i="2" a="1"/>
  <c r="I129" i="2" s="1"/>
  <c r="I130" i="2" a="1"/>
  <c r="I130" i="2" s="1"/>
  <c r="I131" i="2" a="1"/>
  <c r="I131" i="2" s="1"/>
  <c r="I132" i="2" a="1"/>
  <c r="I132" i="2" s="1"/>
  <c r="I133" i="2" a="1"/>
  <c r="I133" i="2" s="1"/>
  <c r="I134" i="2" a="1"/>
  <c r="I134" i="2" s="1"/>
  <c r="I135" i="2" a="1"/>
  <c r="I135" i="2" s="1"/>
  <c r="I136" i="2" a="1"/>
  <c r="I136" i="2" s="1"/>
  <c r="I137" i="2" a="1"/>
  <c r="I137" i="2" s="1"/>
  <c r="I138" i="2" a="1"/>
  <c r="I138" i="2" s="1"/>
  <c r="I139" i="2" a="1"/>
  <c r="I139" i="2" s="1"/>
  <c r="I140" i="2" a="1"/>
  <c r="I140" i="2" s="1"/>
  <c r="I141" i="2" a="1"/>
  <c r="I141" i="2" s="1"/>
  <c r="I142" i="2" a="1"/>
  <c r="I142" i="2" s="1"/>
  <c r="I143" i="2" a="1"/>
  <c r="I143" i="2" s="1"/>
  <c r="I144" i="2" a="1"/>
  <c r="I144" i="2" s="1"/>
  <c r="I145" i="2" a="1"/>
  <c r="I145" i="2" s="1"/>
  <c r="I146" i="2" a="1"/>
  <c r="I146" i="2" s="1"/>
  <c r="I147" i="2" a="1"/>
  <c r="I147" i="2" s="1"/>
  <c r="I148" i="2" a="1"/>
  <c r="I148" i="2" s="1"/>
  <c r="I149" i="2" a="1"/>
  <c r="I149" i="2" s="1"/>
  <c r="I150" i="2" a="1"/>
  <c r="I150" i="2" s="1"/>
  <c r="M5" i="2" a="1"/>
  <c r="M5" i="2" s="1"/>
  <c r="M6" i="2" a="1"/>
  <c r="M6" i="2" s="1"/>
  <c r="M7" i="2" a="1"/>
  <c r="M7" i="2" s="1"/>
  <c r="M8" i="2" a="1"/>
  <c r="M8" i="2" s="1"/>
  <c r="M9" i="2" a="1"/>
  <c r="M9" i="2" s="1"/>
  <c r="M10" i="2" a="1"/>
  <c r="M10" i="2" s="1"/>
  <c r="M11" i="2" a="1"/>
  <c r="M11" i="2" s="1"/>
  <c r="M12" i="2" a="1"/>
  <c r="M12" i="2" s="1"/>
  <c r="M13" i="2" a="1"/>
  <c r="M13" i="2" s="1"/>
  <c r="M14" i="2" a="1"/>
  <c r="M14" i="2" s="1"/>
  <c r="M15" i="2" a="1"/>
  <c r="M15" i="2" s="1"/>
  <c r="M16" i="2" a="1"/>
  <c r="M16" i="2" s="1"/>
  <c r="M17" i="2" a="1"/>
  <c r="M17" i="2" s="1"/>
  <c r="M18" i="2" a="1"/>
  <c r="M18" i="2" s="1"/>
  <c r="M19" i="2" a="1"/>
  <c r="M19" i="2" s="1"/>
  <c r="M20" i="2" a="1"/>
  <c r="M20" i="2" s="1"/>
  <c r="M21" i="2" a="1"/>
  <c r="M21" i="2" s="1"/>
  <c r="M22" i="2" a="1"/>
  <c r="M22" i="2" s="1"/>
  <c r="M23" i="2" a="1"/>
  <c r="M23" i="2" s="1"/>
  <c r="M24" i="2" a="1"/>
  <c r="M24" i="2" s="1"/>
  <c r="M25" i="2" a="1"/>
  <c r="M25" i="2" s="1"/>
  <c r="M26" i="2" a="1"/>
  <c r="M26" i="2" s="1"/>
  <c r="M27" i="2" a="1"/>
  <c r="M27" i="2" s="1"/>
  <c r="M28" i="2" a="1"/>
  <c r="M28" i="2" s="1"/>
  <c r="M29" i="2" a="1"/>
  <c r="M29" i="2" s="1"/>
  <c r="M30" i="2" a="1"/>
  <c r="M30" i="2" s="1"/>
  <c r="M31" i="2" a="1"/>
  <c r="M31" i="2" s="1"/>
  <c r="M32" i="2" a="1"/>
  <c r="M32" i="2" s="1"/>
  <c r="M33" i="2" a="1"/>
  <c r="M33" i="2" s="1"/>
  <c r="M34" i="2" a="1"/>
  <c r="M34" i="2" s="1"/>
  <c r="M35" i="2" a="1"/>
  <c r="M35" i="2" s="1"/>
  <c r="M36" i="2" a="1"/>
  <c r="M36" i="2" s="1"/>
  <c r="M37" i="2" a="1"/>
  <c r="M37" i="2" s="1"/>
  <c r="M38" i="2" a="1"/>
  <c r="M38" i="2" s="1"/>
  <c r="M39" i="2" a="1"/>
  <c r="M39" i="2" s="1"/>
  <c r="M40" i="2" a="1"/>
  <c r="M40" i="2" s="1"/>
  <c r="M41" i="2" a="1"/>
  <c r="M41" i="2" s="1"/>
  <c r="M42" i="2" a="1"/>
  <c r="M42" i="2" s="1"/>
  <c r="M43" i="2" a="1"/>
  <c r="M43" i="2" s="1"/>
  <c r="M44" i="2" a="1"/>
  <c r="M44" i="2" s="1"/>
  <c r="M45" i="2" a="1"/>
  <c r="M45" i="2" s="1"/>
  <c r="M46" i="2" a="1"/>
  <c r="M46" i="2" s="1"/>
  <c r="M47" i="2" a="1"/>
  <c r="M47" i="2" s="1"/>
  <c r="M48" i="2" a="1"/>
  <c r="M48" i="2" s="1"/>
  <c r="M49" i="2" a="1"/>
  <c r="M49" i="2" s="1"/>
  <c r="M50" i="2" a="1"/>
  <c r="M50" i="2" s="1"/>
  <c r="M51" i="2" a="1"/>
  <c r="M51" i="2" s="1"/>
  <c r="M52" i="2" a="1"/>
  <c r="M52" i="2" s="1"/>
  <c r="M53" i="2" a="1"/>
  <c r="M53" i="2" s="1"/>
  <c r="M54" i="2" a="1"/>
  <c r="M54" i="2" s="1"/>
  <c r="M55" i="2" a="1"/>
  <c r="M55" i="2" s="1"/>
  <c r="M56" i="2" a="1"/>
  <c r="M56" i="2" s="1"/>
  <c r="M57" i="2" a="1"/>
  <c r="M57" i="2" s="1"/>
  <c r="M58" i="2" a="1"/>
  <c r="M58" i="2" s="1"/>
  <c r="M59" i="2" a="1"/>
  <c r="M59" i="2" s="1"/>
  <c r="M60" i="2" a="1"/>
  <c r="M60" i="2" s="1"/>
  <c r="M61" i="2" a="1"/>
  <c r="M61" i="2" s="1"/>
  <c r="M62" i="2" a="1"/>
  <c r="M62" i="2" s="1"/>
  <c r="M63" i="2" a="1"/>
  <c r="M63" i="2" s="1"/>
  <c r="M64" i="2" a="1"/>
  <c r="M64" i="2" s="1"/>
  <c r="M65" i="2" a="1"/>
  <c r="M65" i="2" s="1"/>
  <c r="M66" i="2" a="1"/>
  <c r="M66" i="2" s="1"/>
  <c r="M67" i="2" a="1"/>
  <c r="M67" i="2" s="1"/>
  <c r="M68" i="2" a="1"/>
  <c r="M68" i="2" s="1"/>
  <c r="M69" i="2" a="1"/>
  <c r="M69" i="2" s="1"/>
  <c r="M70" i="2" a="1"/>
  <c r="M70" i="2" s="1"/>
  <c r="M71" i="2" a="1"/>
  <c r="M71" i="2" s="1"/>
  <c r="M72" i="2" a="1"/>
  <c r="M72" i="2" s="1"/>
  <c r="M73" i="2" a="1"/>
  <c r="M73" i="2" s="1"/>
  <c r="M74" i="2" a="1"/>
  <c r="M74" i="2" s="1"/>
  <c r="M75" i="2" a="1"/>
  <c r="M75" i="2" s="1"/>
  <c r="M76" i="2" a="1"/>
  <c r="M76" i="2" s="1"/>
  <c r="M77" i="2" a="1"/>
  <c r="M77" i="2" s="1"/>
  <c r="M78" i="2" a="1"/>
  <c r="M78" i="2" s="1"/>
  <c r="M79" i="2" a="1"/>
  <c r="M79" i="2" s="1"/>
  <c r="M80" i="2" a="1"/>
  <c r="M80" i="2" s="1"/>
  <c r="M81" i="2" a="1"/>
  <c r="M81" i="2" s="1"/>
  <c r="M82" i="2" a="1"/>
  <c r="M82" i="2" s="1"/>
  <c r="M83" i="2" a="1"/>
  <c r="M83" i="2" s="1"/>
  <c r="M84" i="2" a="1"/>
  <c r="M84" i="2" s="1"/>
  <c r="M85" i="2" a="1"/>
  <c r="M85" i="2" s="1"/>
  <c r="M86" i="2" a="1"/>
  <c r="M86" i="2" s="1"/>
  <c r="M87" i="2" a="1"/>
  <c r="M87" i="2" s="1"/>
  <c r="M88" i="2" a="1"/>
  <c r="M88" i="2" s="1"/>
  <c r="M89" i="2" a="1"/>
  <c r="M89" i="2" s="1"/>
  <c r="M90" i="2" a="1"/>
  <c r="M90" i="2" s="1"/>
  <c r="M91" i="2" a="1"/>
  <c r="M91" i="2" s="1"/>
  <c r="M92" i="2" a="1"/>
  <c r="M92" i="2" s="1"/>
  <c r="M93" i="2" a="1"/>
  <c r="M93" i="2" s="1"/>
  <c r="M94" i="2" a="1"/>
  <c r="M94" i="2" s="1"/>
  <c r="M95" i="2" a="1"/>
  <c r="M95" i="2" s="1"/>
  <c r="M96" i="2" a="1"/>
  <c r="M96" i="2" s="1"/>
  <c r="M97" i="2" a="1"/>
  <c r="M97" i="2" s="1"/>
  <c r="M98" i="2" a="1"/>
  <c r="M98" i="2" s="1"/>
  <c r="M99" i="2" a="1"/>
  <c r="M99" i="2" s="1"/>
  <c r="M100" i="2" a="1"/>
  <c r="M100" i="2" s="1"/>
  <c r="M101" i="2" a="1"/>
  <c r="M101" i="2" s="1"/>
  <c r="M102" i="2" a="1"/>
  <c r="M102" i="2" s="1"/>
  <c r="M103" i="2" a="1"/>
  <c r="M103" i="2" s="1"/>
  <c r="M104" i="2" a="1"/>
  <c r="M104" i="2" s="1"/>
  <c r="M105" i="2" a="1"/>
  <c r="M105" i="2" s="1"/>
  <c r="M106" i="2" a="1"/>
  <c r="M106" i="2" s="1"/>
  <c r="M107" i="2" a="1"/>
  <c r="M107" i="2" s="1"/>
  <c r="M108" i="2" a="1"/>
  <c r="M108" i="2" s="1"/>
  <c r="M109" i="2" a="1"/>
  <c r="M109" i="2" s="1"/>
  <c r="M110" i="2" a="1"/>
  <c r="M110" i="2" s="1"/>
  <c r="M111" i="2" a="1"/>
  <c r="M111" i="2" s="1"/>
  <c r="M112" i="2" a="1"/>
  <c r="M112" i="2" s="1"/>
  <c r="M113" i="2" a="1"/>
  <c r="M113" i="2" s="1"/>
  <c r="M114" i="2" a="1"/>
  <c r="M114" i="2" s="1"/>
  <c r="M115" i="2" a="1"/>
  <c r="M115" i="2" s="1"/>
  <c r="M116" i="2" a="1"/>
  <c r="M116" i="2" s="1"/>
  <c r="M117" i="2" a="1"/>
  <c r="M117" i="2" s="1"/>
  <c r="M118" i="2" a="1"/>
  <c r="M118" i="2" s="1"/>
  <c r="M119" i="2" a="1"/>
  <c r="M119" i="2" s="1"/>
  <c r="M120" i="2" a="1"/>
  <c r="M120" i="2" s="1"/>
  <c r="M121" i="2" a="1"/>
  <c r="M121" i="2" s="1"/>
  <c r="M122" i="2" a="1"/>
  <c r="M122" i="2" s="1"/>
  <c r="M123" i="2" a="1"/>
  <c r="M123" i="2" s="1"/>
  <c r="M124" i="2" a="1"/>
  <c r="M124" i="2" s="1"/>
  <c r="M125" i="2" a="1"/>
  <c r="M125" i="2" s="1"/>
  <c r="M126" i="2" a="1"/>
  <c r="M126" i="2" s="1"/>
  <c r="M127" i="2" a="1"/>
  <c r="M127" i="2" s="1"/>
  <c r="M128" i="2" a="1"/>
  <c r="M128" i="2" s="1"/>
  <c r="M129" i="2" a="1"/>
  <c r="M129" i="2" s="1"/>
  <c r="M130" i="2" a="1"/>
  <c r="M130" i="2" s="1"/>
  <c r="M131" i="2" a="1"/>
  <c r="M131" i="2" s="1"/>
  <c r="M132" i="2" a="1"/>
  <c r="M132" i="2" s="1"/>
  <c r="M133" i="2" a="1"/>
  <c r="M133" i="2" s="1"/>
  <c r="M134" i="2" a="1"/>
  <c r="M134" i="2" s="1"/>
  <c r="M135" i="2" a="1"/>
  <c r="M135" i="2" s="1"/>
  <c r="M136" i="2" a="1"/>
  <c r="M136" i="2" s="1"/>
  <c r="M137" i="2" a="1"/>
  <c r="M137" i="2" s="1"/>
  <c r="M138" i="2" a="1"/>
  <c r="M138" i="2" s="1"/>
  <c r="M139" i="2" a="1"/>
  <c r="M139" i="2" s="1"/>
  <c r="M140" i="2" a="1"/>
  <c r="M140" i="2" s="1"/>
  <c r="M141" i="2" a="1"/>
  <c r="M141" i="2" s="1"/>
  <c r="M142" i="2" a="1"/>
  <c r="M142" i="2" s="1"/>
  <c r="M143" i="2" a="1"/>
  <c r="M143" i="2" s="1"/>
  <c r="M144" i="2" a="1"/>
  <c r="M144" i="2" s="1"/>
  <c r="M145" i="2" a="1"/>
  <c r="M145" i="2" s="1"/>
  <c r="M146" i="2" a="1"/>
  <c r="M146" i="2" s="1"/>
  <c r="M147" i="2" a="1"/>
  <c r="M147" i="2" s="1"/>
  <c r="M148" i="2" a="1"/>
  <c r="M148" i="2" s="1"/>
  <c r="M149" i="2" a="1"/>
  <c r="M149" i="2" s="1"/>
  <c r="M150" i="2" a="1"/>
  <c r="M150" i="2" s="1"/>
  <c r="J5" i="2" a="1"/>
  <c r="J5" i="2" s="1"/>
  <c r="J6" i="2" a="1"/>
  <c r="J6" i="2" s="1"/>
  <c r="J7" i="2" a="1"/>
  <c r="J7" i="2" s="1"/>
  <c r="J8" i="2" a="1"/>
  <c r="J8" i="2" s="1"/>
  <c r="J9" i="2" a="1"/>
  <c r="J9" i="2" s="1"/>
  <c r="J10" i="2" a="1"/>
  <c r="J10" i="2" s="1"/>
  <c r="J11" i="2" a="1"/>
  <c r="J11" i="2" s="1"/>
  <c r="J12" i="2" a="1"/>
  <c r="J12" i="2" s="1"/>
  <c r="J13" i="2" a="1"/>
  <c r="J13" i="2" s="1"/>
  <c r="J14" i="2" a="1"/>
  <c r="J14" i="2" s="1"/>
  <c r="J15" i="2" a="1"/>
  <c r="J15" i="2" s="1"/>
  <c r="J16" i="2" a="1"/>
  <c r="J16" i="2" s="1"/>
  <c r="J17" i="2" a="1"/>
  <c r="J17" i="2" s="1"/>
  <c r="J18" i="2" a="1"/>
  <c r="J18" i="2" s="1"/>
  <c r="J19" i="2" a="1"/>
  <c r="J19" i="2" s="1"/>
  <c r="J20" i="2" a="1"/>
  <c r="J20" i="2" s="1"/>
  <c r="J21" i="2" a="1"/>
  <c r="J21" i="2" s="1"/>
  <c r="J22" i="2" a="1"/>
  <c r="J22" i="2" s="1"/>
  <c r="J23" i="2" a="1"/>
  <c r="J23" i="2" s="1"/>
  <c r="J24" i="2" a="1"/>
  <c r="J24" i="2" s="1"/>
  <c r="J25" i="2" a="1"/>
  <c r="J25" i="2" s="1"/>
  <c r="J26" i="2" a="1"/>
  <c r="J26" i="2" s="1"/>
  <c r="J27" i="2" a="1"/>
  <c r="J27" i="2" s="1"/>
  <c r="J28" i="2" a="1"/>
  <c r="J28" i="2" s="1"/>
  <c r="J29" i="2" a="1"/>
  <c r="J29" i="2" s="1"/>
  <c r="J30" i="2" a="1"/>
  <c r="J30" i="2" s="1"/>
  <c r="J31" i="2" a="1"/>
  <c r="J31" i="2" s="1"/>
  <c r="J32" i="2" a="1"/>
  <c r="J32" i="2" s="1"/>
  <c r="J33" i="2" a="1"/>
  <c r="J33" i="2" s="1"/>
  <c r="J34" i="2" a="1"/>
  <c r="J34" i="2" s="1"/>
  <c r="J35" i="2" a="1"/>
  <c r="J35" i="2" s="1"/>
  <c r="J36" i="2" a="1"/>
  <c r="J36" i="2" s="1"/>
  <c r="J37" i="2" a="1"/>
  <c r="J37" i="2" s="1"/>
  <c r="J38" i="2" a="1"/>
  <c r="J38" i="2" s="1"/>
  <c r="J39" i="2" a="1"/>
  <c r="J39" i="2" s="1"/>
  <c r="J40" i="2" a="1"/>
  <c r="J40" i="2" s="1"/>
  <c r="J41" i="2" a="1"/>
  <c r="J41" i="2" s="1"/>
  <c r="J42" i="2" a="1"/>
  <c r="J42" i="2" s="1"/>
  <c r="J43" i="2" a="1"/>
  <c r="J43" i="2" s="1"/>
  <c r="J44" i="2" a="1"/>
  <c r="J44" i="2" s="1"/>
  <c r="J45" i="2" a="1"/>
  <c r="J45" i="2" s="1"/>
  <c r="J46" i="2" a="1"/>
  <c r="J46" i="2" s="1"/>
  <c r="J47" i="2" a="1"/>
  <c r="J47" i="2" s="1"/>
  <c r="J48" i="2" a="1"/>
  <c r="J48" i="2" s="1"/>
  <c r="J49" i="2" a="1"/>
  <c r="J49" i="2" s="1"/>
  <c r="J50" i="2" a="1"/>
  <c r="J50" i="2" s="1"/>
  <c r="J51" i="2" a="1"/>
  <c r="J51" i="2" s="1"/>
  <c r="J52" i="2" a="1"/>
  <c r="J52" i="2" s="1"/>
  <c r="J53" i="2" a="1"/>
  <c r="J53" i="2" s="1"/>
  <c r="J54" i="2" a="1"/>
  <c r="J54" i="2" s="1"/>
  <c r="J55" i="2" a="1"/>
  <c r="J55" i="2" s="1"/>
  <c r="J56" i="2" a="1"/>
  <c r="J56" i="2" s="1"/>
  <c r="J57" i="2" a="1"/>
  <c r="J57" i="2" s="1"/>
  <c r="J58" i="2" a="1"/>
  <c r="J58" i="2" s="1"/>
  <c r="J59" i="2" a="1"/>
  <c r="J59" i="2" s="1"/>
  <c r="J60" i="2" a="1"/>
  <c r="J60" i="2" s="1"/>
  <c r="J61" i="2" a="1"/>
  <c r="J61" i="2" s="1"/>
  <c r="J62" i="2" a="1"/>
  <c r="J62" i="2" s="1"/>
  <c r="J63" i="2" a="1"/>
  <c r="J63" i="2" s="1"/>
  <c r="J64" i="2" a="1"/>
  <c r="J64" i="2" s="1"/>
  <c r="J65" i="2" a="1"/>
  <c r="J65" i="2" s="1"/>
  <c r="J66" i="2" a="1"/>
  <c r="J66" i="2" s="1"/>
  <c r="J67" i="2" a="1"/>
  <c r="J67" i="2" s="1"/>
  <c r="J68" i="2" a="1"/>
  <c r="J68" i="2" s="1"/>
  <c r="J69" i="2" a="1"/>
  <c r="J69" i="2" s="1"/>
  <c r="J70" i="2" a="1"/>
  <c r="J70" i="2" s="1"/>
  <c r="J71" i="2" a="1"/>
  <c r="J71" i="2" s="1"/>
  <c r="J72" i="2" a="1"/>
  <c r="J72" i="2" s="1"/>
  <c r="J73" i="2" a="1"/>
  <c r="J73" i="2" s="1"/>
  <c r="J74" i="2" a="1"/>
  <c r="J74" i="2" s="1"/>
  <c r="J75" i="2" a="1"/>
  <c r="J75" i="2" s="1"/>
  <c r="J76" i="2" a="1"/>
  <c r="J76" i="2" s="1"/>
  <c r="J77" i="2" a="1"/>
  <c r="J77" i="2" s="1"/>
  <c r="J78" i="2" a="1"/>
  <c r="J78" i="2" s="1"/>
  <c r="J79" i="2" a="1"/>
  <c r="J79" i="2" s="1"/>
  <c r="J80" i="2" a="1"/>
  <c r="J80" i="2" s="1"/>
  <c r="J81" i="2" a="1"/>
  <c r="J81" i="2" s="1"/>
  <c r="J82" i="2" a="1"/>
  <c r="J82" i="2" s="1"/>
  <c r="J83" i="2" a="1"/>
  <c r="J83" i="2" s="1"/>
  <c r="J84" i="2" a="1"/>
  <c r="J84" i="2" s="1"/>
  <c r="J85" i="2" a="1"/>
  <c r="J85" i="2" s="1"/>
  <c r="J86" i="2" a="1"/>
  <c r="J86" i="2" s="1"/>
  <c r="J87" i="2" a="1"/>
  <c r="J87" i="2" s="1"/>
  <c r="J88" i="2" a="1"/>
  <c r="J88" i="2" s="1"/>
  <c r="J89" i="2" a="1"/>
  <c r="J89" i="2" s="1"/>
  <c r="J90" i="2" a="1"/>
  <c r="J90" i="2" s="1"/>
  <c r="J91" i="2" a="1"/>
  <c r="J91" i="2" s="1"/>
  <c r="J92" i="2" a="1"/>
  <c r="J92" i="2" s="1"/>
  <c r="J93" i="2" a="1"/>
  <c r="J93" i="2" s="1"/>
  <c r="J94" i="2" a="1"/>
  <c r="J94" i="2" s="1"/>
  <c r="J95" i="2" a="1"/>
  <c r="J95" i="2" s="1"/>
  <c r="J96" i="2" a="1"/>
  <c r="J96" i="2" s="1"/>
  <c r="J97" i="2" a="1"/>
  <c r="J97" i="2" s="1"/>
  <c r="J98" i="2" a="1"/>
  <c r="J98" i="2" s="1"/>
  <c r="J99" i="2" a="1"/>
  <c r="J99" i="2" s="1"/>
  <c r="J100" i="2" a="1"/>
  <c r="J100" i="2" s="1"/>
  <c r="J101" i="2" a="1"/>
  <c r="J101" i="2" s="1"/>
  <c r="J102" i="2" a="1"/>
  <c r="J102" i="2" s="1"/>
  <c r="J103" i="2" a="1"/>
  <c r="J103" i="2" s="1"/>
  <c r="J104" i="2" a="1"/>
  <c r="J104" i="2" s="1"/>
  <c r="J105" i="2" a="1"/>
  <c r="J105" i="2" s="1"/>
  <c r="J106" i="2" a="1"/>
  <c r="J106" i="2" s="1"/>
  <c r="J107" i="2" a="1"/>
  <c r="J107" i="2" s="1"/>
  <c r="J108" i="2" a="1"/>
  <c r="J108" i="2" s="1"/>
  <c r="J109" i="2" a="1"/>
  <c r="J109" i="2" s="1"/>
  <c r="J110" i="2" a="1"/>
  <c r="J110" i="2" s="1"/>
  <c r="J111" i="2" a="1"/>
  <c r="J111" i="2" s="1"/>
  <c r="J112" i="2" a="1"/>
  <c r="J112" i="2" s="1"/>
  <c r="J113" i="2" a="1"/>
  <c r="J113" i="2" s="1"/>
  <c r="J114" i="2" a="1"/>
  <c r="J114" i="2" s="1"/>
  <c r="J115" i="2" a="1"/>
  <c r="J115" i="2" s="1"/>
  <c r="J116" i="2" a="1"/>
  <c r="J116" i="2" s="1"/>
  <c r="J117" i="2" a="1"/>
  <c r="J117" i="2" s="1"/>
  <c r="J118" i="2" a="1"/>
  <c r="J118" i="2" s="1"/>
  <c r="J119" i="2" a="1"/>
  <c r="J119" i="2" s="1"/>
  <c r="J120" i="2" a="1"/>
  <c r="J120" i="2" s="1"/>
  <c r="J121" i="2" a="1"/>
  <c r="J121" i="2" s="1"/>
  <c r="J122" i="2" a="1"/>
  <c r="J122" i="2" s="1"/>
  <c r="J123" i="2" a="1"/>
  <c r="J123" i="2" s="1"/>
  <c r="J124" i="2" a="1"/>
  <c r="J124" i="2" s="1"/>
  <c r="J125" i="2" a="1"/>
  <c r="J125" i="2" s="1"/>
  <c r="J126" i="2" a="1"/>
  <c r="J126" i="2" s="1"/>
  <c r="J127" i="2" a="1"/>
  <c r="J127" i="2" s="1"/>
  <c r="J128" i="2" a="1"/>
  <c r="J128" i="2" s="1"/>
  <c r="J129" i="2" a="1"/>
  <c r="J129" i="2" s="1"/>
  <c r="J130" i="2" a="1"/>
  <c r="J130" i="2" s="1"/>
  <c r="J131" i="2" a="1"/>
  <c r="J131" i="2" s="1"/>
  <c r="J132" i="2" a="1"/>
  <c r="J132" i="2" s="1"/>
  <c r="J133" i="2" a="1"/>
  <c r="J133" i="2" s="1"/>
  <c r="J134" i="2" a="1"/>
  <c r="J134" i="2" s="1"/>
  <c r="J135" i="2" a="1"/>
  <c r="J135" i="2" s="1"/>
  <c r="J136" i="2" a="1"/>
  <c r="J136" i="2" s="1"/>
  <c r="J137" i="2" a="1"/>
  <c r="J137" i="2" s="1"/>
  <c r="J138" i="2" a="1"/>
  <c r="J138" i="2" s="1"/>
  <c r="J139" i="2" a="1"/>
  <c r="J139" i="2" s="1"/>
  <c r="J140" i="2" a="1"/>
  <c r="J140" i="2" s="1"/>
  <c r="J141" i="2" a="1"/>
  <c r="J141" i="2" s="1"/>
  <c r="J142" i="2" a="1"/>
  <c r="J142" i="2" s="1"/>
  <c r="J143" i="2" a="1"/>
  <c r="J143" i="2" s="1"/>
  <c r="J144" i="2" a="1"/>
  <c r="J144" i="2" s="1"/>
  <c r="J145" i="2" a="1"/>
  <c r="J145" i="2" s="1"/>
  <c r="J146" i="2" a="1"/>
  <c r="J146" i="2" s="1"/>
  <c r="J147" i="2" a="1"/>
  <c r="J147" i="2" s="1"/>
  <c r="J148" i="2" a="1"/>
  <c r="J148" i="2" s="1"/>
  <c r="J149" i="2" a="1"/>
  <c r="J149" i="2" s="1"/>
  <c r="J150" i="2" a="1"/>
  <c r="J150" i="2" s="1"/>
  <c r="J5" i="3" a="1"/>
  <c r="J5" i="3" s="1"/>
  <c r="J6" i="3" a="1"/>
  <c r="J6" i="3" s="1"/>
  <c r="J7" i="3" a="1"/>
  <c r="J7" i="3" s="1"/>
  <c r="J8" i="3" a="1"/>
  <c r="J8" i="3" s="1"/>
  <c r="J9" i="3" a="1"/>
  <c r="J9" i="3" s="1"/>
  <c r="J10" i="3" a="1"/>
  <c r="J10" i="3" s="1"/>
  <c r="J11" i="3" a="1"/>
  <c r="J11" i="3" s="1"/>
  <c r="J12" i="3" a="1"/>
  <c r="J12" i="3" s="1"/>
  <c r="J13" i="3" a="1"/>
  <c r="J13" i="3" s="1"/>
  <c r="J14" i="3" a="1"/>
  <c r="J14" i="3" s="1"/>
  <c r="J15" i="3" a="1"/>
  <c r="J15" i="3" s="1"/>
  <c r="J16" i="3" a="1"/>
  <c r="J16" i="3" s="1"/>
  <c r="J17" i="3" a="1"/>
  <c r="J17" i="3" s="1"/>
  <c r="J18" i="3" a="1"/>
  <c r="J18" i="3" s="1"/>
  <c r="J19" i="3" a="1"/>
  <c r="J19" i="3" s="1"/>
  <c r="J20" i="3" a="1"/>
  <c r="J20" i="3" s="1"/>
  <c r="J21" i="3" a="1"/>
  <c r="J21" i="3" s="1"/>
  <c r="J22" i="3" a="1"/>
  <c r="J22" i="3" s="1"/>
  <c r="J23" i="3" a="1"/>
  <c r="J23" i="3" s="1"/>
  <c r="J24" i="3" a="1"/>
  <c r="J24" i="3" s="1"/>
  <c r="J25" i="3" a="1"/>
  <c r="J25" i="3" s="1"/>
  <c r="J26" i="3" a="1"/>
  <c r="J26" i="3" s="1"/>
  <c r="J27" i="3" a="1"/>
  <c r="J27" i="3" s="1"/>
  <c r="J28" i="3" a="1"/>
  <c r="J28" i="3" s="1"/>
  <c r="J29" i="3" a="1"/>
  <c r="J29" i="3" s="1"/>
  <c r="J30" i="3" a="1"/>
  <c r="J30" i="3" s="1"/>
  <c r="J31" i="3" a="1"/>
  <c r="J31" i="3" s="1"/>
  <c r="J32" i="3" a="1"/>
  <c r="J32" i="3" s="1"/>
  <c r="J33" i="3" a="1"/>
  <c r="J33" i="3" s="1"/>
  <c r="J34" i="3" a="1"/>
  <c r="J34" i="3" s="1"/>
  <c r="J35" i="3" a="1"/>
  <c r="J35" i="3" s="1"/>
  <c r="J36" i="3" a="1"/>
  <c r="J36" i="3" s="1"/>
  <c r="J37" i="3" a="1"/>
  <c r="J37" i="3" s="1"/>
  <c r="J38" i="3" a="1"/>
  <c r="J38" i="3" s="1"/>
  <c r="J39" i="3" a="1"/>
  <c r="J39" i="3" s="1"/>
  <c r="J40" i="3" a="1"/>
  <c r="J40" i="3" s="1"/>
  <c r="J41" i="3" a="1"/>
  <c r="J41" i="3" s="1"/>
  <c r="J42" i="3" a="1"/>
  <c r="J42" i="3" s="1"/>
  <c r="J43" i="3" a="1"/>
  <c r="J43" i="3" s="1"/>
  <c r="J44" i="3" a="1"/>
  <c r="J44" i="3" s="1"/>
  <c r="J45" i="3" a="1"/>
  <c r="J45" i="3" s="1"/>
  <c r="J46" i="3" a="1"/>
  <c r="J46" i="3" s="1"/>
  <c r="J47" i="3" a="1"/>
  <c r="J47" i="3" s="1"/>
  <c r="J48" i="3" a="1"/>
  <c r="J48" i="3" s="1"/>
  <c r="J49" i="3" a="1"/>
  <c r="J49" i="3" s="1"/>
  <c r="J50" i="3" a="1"/>
  <c r="J50" i="3" s="1"/>
  <c r="J51" i="3" a="1"/>
  <c r="J51" i="3" s="1"/>
  <c r="J52" i="3" a="1"/>
  <c r="J52" i="3" s="1"/>
  <c r="J53" i="3" a="1"/>
  <c r="J53" i="3" s="1"/>
  <c r="J54" i="3" a="1"/>
  <c r="J54" i="3" s="1"/>
  <c r="J55" i="3" a="1"/>
  <c r="J55" i="3" s="1"/>
  <c r="J56" i="3" a="1"/>
  <c r="J56" i="3" s="1"/>
  <c r="J57" i="3" a="1"/>
  <c r="J57" i="3" s="1"/>
  <c r="J58" i="3" a="1"/>
  <c r="J58" i="3" s="1"/>
  <c r="J59" i="3" a="1"/>
  <c r="J59" i="3" s="1"/>
  <c r="J60" i="3" a="1"/>
  <c r="J60" i="3" s="1"/>
  <c r="J61" i="3" a="1"/>
  <c r="J61" i="3" s="1"/>
  <c r="J62" i="3" a="1"/>
  <c r="J62" i="3" s="1"/>
  <c r="J63" i="3" a="1"/>
  <c r="J63" i="3" s="1"/>
  <c r="J64" i="3" a="1"/>
  <c r="J64" i="3" s="1"/>
  <c r="J65" i="3" a="1"/>
  <c r="J65" i="3" s="1"/>
  <c r="J66" i="3" a="1"/>
  <c r="J66" i="3" s="1"/>
  <c r="J67" i="3" a="1"/>
  <c r="J67" i="3" s="1"/>
  <c r="J68" i="3" a="1"/>
  <c r="J68" i="3" s="1"/>
  <c r="J69" i="3" a="1"/>
  <c r="J69" i="3" s="1"/>
  <c r="J70" i="3" a="1"/>
  <c r="J70" i="3" s="1"/>
  <c r="J71" i="3" a="1"/>
  <c r="J71" i="3" s="1"/>
  <c r="J72" i="3" a="1"/>
  <c r="J72" i="3" s="1"/>
  <c r="J73" i="3" a="1"/>
  <c r="J73" i="3" s="1"/>
  <c r="J74" i="3" a="1"/>
  <c r="J74" i="3" s="1"/>
  <c r="J75" i="3" a="1"/>
  <c r="J75" i="3" s="1"/>
  <c r="J76" i="3" a="1"/>
  <c r="J76" i="3" s="1"/>
  <c r="J77" i="3" a="1"/>
  <c r="J77" i="3" s="1"/>
  <c r="J78" i="3" a="1"/>
  <c r="J78" i="3" s="1"/>
  <c r="J79" i="3" a="1"/>
  <c r="J79" i="3" s="1"/>
  <c r="J80" i="3" a="1"/>
  <c r="J80" i="3" s="1"/>
  <c r="J81" i="3" a="1"/>
  <c r="J81" i="3" s="1"/>
  <c r="J82" i="3" a="1"/>
  <c r="J82" i="3" s="1"/>
  <c r="J83" i="3" a="1"/>
  <c r="J83" i="3" s="1"/>
  <c r="J84" i="3" a="1"/>
  <c r="J84" i="3" s="1"/>
  <c r="J85" i="3" a="1"/>
  <c r="J85" i="3" s="1"/>
  <c r="J86" i="3" a="1"/>
  <c r="J86" i="3" s="1"/>
  <c r="J87" i="3" a="1"/>
  <c r="J87" i="3" s="1"/>
  <c r="J88" i="3" a="1"/>
  <c r="J88" i="3" s="1"/>
  <c r="J89" i="3" a="1"/>
  <c r="J89" i="3" s="1"/>
  <c r="J90" i="3" a="1"/>
  <c r="J90" i="3" s="1"/>
  <c r="J91" i="3" a="1"/>
  <c r="J91" i="3" s="1"/>
  <c r="J92" i="3" a="1"/>
  <c r="J92" i="3" s="1"/>
  <c r="J93" i="3" a="1"/>
  <c r="J93" i="3" s="1"/>
  <c r="J94" i="3" a="1"/>
  <c r="J94" i="3" s="1"/>
  <c r="J95" i="3" a="1"/>
  <c r="J95" i="3" s="1"/>
  <c r="J96" i="3" a="1"/>
  <c r="J96" i="3" s="1"/>
  <c r="J97" i="3" a="1"/>
  <c r="J97" i="3" s="1"/>
  <c r="J98" i="3" a="1"/>
  <c r="J98" i="3" s="1"/>
  <c r="J99" i="3" a="1"/>
  <c r="J99" i="3" s="1"/>
  <c r="J100" i="3" a="1"/>
  <c r="J100" i="3" s="1"/>
  <c r="J101" i="3" a="1"/>
  <c r="J101" i="3" s="1"/>
  <c r="J102" i="3" a="1"/>
  <c r="J102" i="3" s="1"/>
  <c r="J103" i="3" a="1"/>
  <c r="J103" i="3" s="1"/>
  <c r="J104" i="3" a="1"/>
  <c r="J104" i="3" s="1"/>
  <c r="J105" i="3" a="1"/>
  <c r="J105" i="3" s="1"/>
  <c r="J106" i="3" a="1"/>
  <c r="J106" i="3" s="1"/>
  <c r="J107" i="3" a="1"/>
  <c r="J107" i="3" s="1"/>
  <c r="J108" i="3" a="1"/>
  <c r="J108" i="3" s="1"/>
  <c r="J109" i="3" a="1"/>
  <c r="J109" i="3" s="1"/>
  <c r="J110" i="3" a="1"/>
  <c r="J110" i="3" s="1"/>
  <c r="J111" i="3" a="1"/>
  <c r="J111" i="3" s="1"/>
  <c r="J112" i="3" a="1"/>
  <c r="J112" i="3" s="1"/>
  <c r="J113" i="3" a="1"/>
  <c r="J113" i="3" s="1"/>
  <c r="J114" i="3" a="1"/>
  <c r="J114" i="3" s="1"/>
  <c r="J115" i="3" a="1"/>
  <c r="J115" i="3" s="1"/>
  <c r="J116" i="3" a="1"/>
  <c r="J116" i="3" s="1"/>
  <c r="J117" i="3" a="1"/>
  <c r="J117" i="3" s="1"/>
  <c r="J118" i="3" a="1"/>
  <c r="J118" i="3" s="1"/>
  <c r="J119" i="3" a="1"/>
  <c r="J119" i="3" s="1"/>
  <c r="J120" i="3" a="1"/>
  <c r="J120" i="3" s="1"/>
  <c r="J121" i="3" a="1"/>
  <c r="J121" i="3" s="1"/>
  <c r="J122" i="3" a="1"/>
  <c r="J122" i="3" s="1"/>
  <c r="J123" i="3" a="1"/>
  <c r="J123" i="3" s="1"/>
  <c r="J124" i="3" a="1"/>
  <c r="J124" i="3" s="1"/>
  <c r="J125" i="3" a="1"/>
  <c r="J125" i="3" s="1"/>
  <c r="J126" i="3" a="1"/>
  <c r="J126" i="3" s="1"/>
  <c r="J127" i="3" a="1"/>
  <c r="J127" i="3" s="1"/>
  <c r="J128" i="3" a="1"/>
  <c r="J128" i="3" s="1"/>
  <c r="J129" i="3" a="1"/>
  <c r="J129" i="3" s="1"/>
  <c r="J130" i="3" a="1"/>
  <c r="J130" i="3" s="1"/>
  <c r="J131" i="3" a="1"/>
  <c r="J131" i="3" s="1"/>
  <c r="J132" i="3" a="1"/>
  <c r="J132" i="3" s="1"/>
  <c r="J133" i="3" a="1"/>
  <c r="J133" i="3" s="1"/>
  <c r="J134" i="3" a="1"/>
  <c r="J134" i="3" s="1"/>
  <c r="J135" i="3" a="1"/>
  <c r="J135" i="3" s="1"/>
  <c r="J136" i="3" a="1"/>
  <c r="J136" i="3" s="1"/>
  <c r="J137" i="3" a="1"/>
  <c r="J137" i="3" s="1"/>
  <c r="J138" i="3" a="1"/>
  <c r="J138" i="3" s="1"/>
  <c r="J139" i="3" a="1"/>
  <c r="J139" i="3" s="1"/>
  <c r="J140" i="3" a="1"/>
  <c r="J140" i="3" s="1"/>
  <c r="J141" i="3" a="1"/>
  <c r="J141" i="3" s="1"/>
  <c r="J142" i="3" a="1"/>
  <c r="J142" i="3" s="1"/>
  <c r="J143" i="3" a="1"/>
  <c r="J143" i="3" s="1"/>
  <c r="J144" i="3" a="1"/>
  <c r="J144" i="3" s="1"/>
  <c r="J145" i="3" a="1"/>
  <c r="J145" i="3" s="1"/>
  <c r="J146" i="3" a="1"/>
  <c r="J146" i="3" s="1"/>
  <c r="J147" i="3" a="1"/>
  <c r="J147" i="3" s="1"/>
  <c r="J148" i="3" a="1"/>
  <c r="J148" i="3" s="1"/>
  <c r="J149" i="3" a="1"/>
  <c r="J149" i="3" s="1"/>
  <c r="J150" i="3" a="1"/>
  <c r="J150" i="3" s="1"/>
  <c r="P5" i="3" l="1" a="1"/>
  <c r="P5" i="3" s="1"/>
  <c r="P6" i="3" a="1"/>
  <c r="P6" i="3" s="1"/>
  <c r="P7" i="3" a="1"/>
  <c r="P7" i="3" s="1"/>
  <c r="P8" i="3" a="1"/>
  <c r="P8" i="3" s="1"/>
  <c r="P9" i="3" a="1"/>
  <c r="P9" i="3" s="1"/>
  <c r="P10" i="3" a="1"/>
  <c r="P10" i="3" s="1"/>
  <c r="P11" i="3" a="1"/>
  <c r="P11" i="3" s="1"/>
  <c r="P12" i="3" a="1"/>
  <c r="P12" i="3" s="1"/>
  <c r="P13" i="3" a="1"/>
  <c r="P13" i="3" s="1"/>
  <c r="P14" i="3" a="1"/>
  <c r="P14" i="3" s="1"/>
  <c r="P15" i="3" a="1"/>
  <c r="P15" i="3" s="1"/>
  <c r="P16" i="3" a="1"/>
  <c r="P16" i="3" s="1"/>
  <c r="P17" i="3" a="1"/>
  <c r="P17" i="3" s="1"/>
  <c r="P18" i="3" a="1"/>
  <c r="P18" i="3" s="1"/>
  <c r="P19" i="3" a="1"/>
  <c r="P19" i="3" s="1"/>
  <c r="P20" i="3" a="1"/>
  <c r="P20" i="3" s="1"/>
  <c r="P21" i="3" a="1"/>
  <c r="P21" i="3" s="1"/>
  <c r="P22" i="3" a="1"/>
  <c r="P22" i="3" s="1"/>
  <c r="P23" i="3" a="1"/>
  <c r="P23" i="3" s="1"/>
  <c r="P24" i="3" a="1"/>
  <c r="P24" i="3" s="1"/>
  <c r="P25" i="3" a="1"/>
  <c r="P25" i="3" s="1"/>
  <c r="P26" i="3" a="1"/>
  <c r="P26" i="3" s="1"/>
  <c r="P27" i="3" a="1"/>
  <c r="P27" i="3" s="1"/>
  <c r="P28" i="3" a="1"/>
  <c r="P28" i="3" s="1"/>
  <c r="P29" i="3" a="1"/>
  <c r="P29" i="3" s="1"/>
  <c r="P30" i="3" a="1"/>
  <c r="P30" i="3" s="1"/>
  <c r="P31" i="3" a="1"/>
  <c r="P31" i="3" s="1"/>
  <c r="P32" i="3" a="1"/>
  <c r="P32" i="3" s="1"/>
  <c r="P33" i="3" a="1"/>
  <c r="P33" i="3" s="1"/>
  <c r="P34" i="3" a="1"/>
  <c r="P34" i="3" s="1"/>
  <c r="P35" i="3" a="1"/>
  <c r="P35" i="3" s="1"/>
  <c r="P36" i="3" a="1"/>
  <c r="P36" i="3" s="1"/>
  <c r="P37" i="3" a="1"/>
  <c r="P37" i="3" s="1"/>
  <c r="P38" i="3" a="1"/>
  <c r="P38" i="3" s="1"/>
  <c r="P39" i="3" a="1"/>
  <c r="P39" i="3" s="1"/>
  <c r="P40" i="3" a="1"/>
  <c r="P40" i="3" s="1"/>
  <c r="P41" i="3" a="1"/>
  <c r="P41" i="3" s="1"/>
  <c r="P42" i="3" a="1"/>
  <c r="P42" i="3" s="1"/>
  <c r="P43" i="3" a="1"/>
  <c r="P43" i="3" s="1"/>
  <c r="P44" i="3" a="1"/>
  <c r="P44" i="3" s="1"/>
  <c r="P45" i="3" a="1"/>
  <c r="P45" i="3" s="1"/>
  <c r="P46" i="3" a="1"/>
  <c r="P46" i="3" s="1"/>
  <c r="P47" i="3" a="1"/>
  <c r="P47" i="3" s="1"/>
  <c r="P48" i="3" a="1"/>
  <c r="P48" i="3" s="1"/>
  <c r="P49" i="3" a="1"/>
  <c r="P49" i="3" s="1"/>
  <c r="P50" i="3" a="1"/>
  <c r="P50" i="3" s="1"/>
  <c r="P51" i="3" a="1"/>
  <c r="P51" i="3" s="1"/>
  <c r="P52" i="3" a="1"/>
  <c r="P52" i="3" s="1"/>
  <c r="P53" i="3" a="1"/>
  <c r="P53" i="3" s="1"/>
  <c r="P54" i="3" a="1"/>
  <c r="P54" i="3" s="1"/>
  <c r="P55" i="3" a="1"/>
  <c r="P55" i="3" s="1"/>
  <c r="P56" i="3" a="1"/>
  <c r="P56" i="3" s="1"/>
  <c r="P57" i="3" a="1"/>
  <c r="P57" i="3" s="1"/>
  <c r="P58" i="3" a="1"/>
  <c r="P58" i="3" s="1"/>
  <c r="P59" i="3" a="1"/>
  <c r="P59" i="3" s="1"/>
  <c r="P60" i="3" a="1"/>
  <c r="P60" i="3" s="1"/>
  <c r="P61" i="3" a="1"/>
  <c r="P61" i="3" s="1"/>
  <c r="P62" i="3" a="1"/>
  <c r="P62" i="3" s="1"/>
  <c r="P63" i="3" a="1"/>
  <c r="P63" i="3" s="1"/>
  <c r="P64" i="3" a="1"/>
  <c r="P64" i="3" s="1"/>
  <c r="P65" i="3" a="1"/>
  <c r="P65" i="3" s="1"/>
  <c r="P66" i="3" a="1"/>
  <c r="P66" i="3" s="1"/>
  <c r="P67" i="3" a="1"/>
  <c r="P67" i="3" s="1"/>
  <c r="P68" i="3" a="1"/>
  <c r="P68" i="3" s="1"/>
  <c r="P69" i="3" a="1"/>
  <c r="P69" i="3" s="1"/>
  <c r="P70" i="3" a="1"/>
  <c r="P70" i="3" s="1"/>
  <c r="P71" i="3" a="1"/>
  <c r="P71" i="3" s="1"/>
  <c r="P72" i="3" a="1"/>
  <c r="P72" i="3" s="1"/>
  <c r="P73" i="3" a="1"/>
  <c r="P73" i="3" s="1"/>
  <c r="P74" i="3" a="1"/>
  <c r="P74" i="3" s="1"/>
  <c r="P75" i="3" a="1"/>
  <c r="P75" i="3" s="1"/>
  <c r="P76" i="3" a="1"/>
  <c r="P76" i="3" s="1"/>
  <c r="P77" i="3" a="1"/>
  <c r="P77" i="3" s="1"/>
  <c r="P78" i="3" a="1"/>
  <c r="P78" i="3" s="1"/>
  <c r="P79" i="3" a="1"/>
  <c r="P79" i="3" s="1"/>
  <c r="P80" i="3" a="1"/>
  <c r="P80" i="3" s="1"/>
  <c r="P81" i="3" a="1"/>
  <c r="P81" i="3" s="1"/>
  <c r="P82" i="3" a="1"/>
  <c r="P82" i="3" s="1"/>
  <c r="P83" i="3" a="1"/>
  <c r="P83" i="3" s="1"/>
  <c r="P84" i="3" a="1"/>
  <c r="P84" i="3" s="1"/>
  <c r="P85" i="3" a="1"/>
  <c r="P85" i="3" s="1"/>
  <c r="P86" i="3" a="1"/>
  <c r="P86" i="3" s="1"/>
  <c r="P87" i="3" a="1"/>
  <c r="P87" i="3" s="1"/>
  <c r="P88" i="3" a="1"/>
  <c r="P88" i="3" s="1"/>
  <c r="P89" i="3" a="1"/>
  <c r="P89" i="3" s="1"/>
  <c r="P90" i="3" a="1"/>
  <c r="P90" i="3" s="1"/>
  <c r="P91" i="3" a="1"/>
  <c r="P91" i="3" s="1"/>
  <c r="P92" i="3" a="1"/>
  <c r="P92" i="3" s="1"/>
  <c r="P93" i="3" a="1"/>
  <c r="P93" i="3" s="1"/>
  <c r="P94" i="3" a="1"/>
  <c r="P94" i="3" s="1"/>
  <c r="P95" i="3" a="1"/>
  <c r="P95" i="3" s="1"/>
  <c r="P96" i="3" a="1"/>
  <c r="P96" i="3" s="1"/>
  <c r="P97" i="3" a="1"/>
  <c r="P97" i="3" s="1"/>
  <c r="P98" i="3" a="1"/>
  <c r="P98" i="3" s="1"/>
  <c r="P99" i="3" a="1"/>
  <c r="P99" i="3" s="1"/>
  <c r="P100" i="3" a="1"/>
  <c r="P100" i="3" s="1"/>
  <c r="P101" i="3" a="1"/>
  <c r="P101" i="3" s="1"/>
  <c r="P102" i="3" a="1"/>
  <c r="P102" i="3" s="1"/>
  <c r="P103" i="3" a="1"/>
  <c r="P103" i="3" s="1"/>
  <c r="P104" i="3" a="1"/>
  <c r="P104" i="3" s="1"/>
  <c r="P105" i="3" a="1"/>
  <c r="P105" i="3" s="1"/>
  <c r="P106" i="3" a="1"/>
  <c r="P106" i="3" s="1"/>
  <c r="P107" i="3" a="1"/>
  <c r="P107" i="3" s="1"/>
  <c r="P108" i="3" a="1"/>
  <c r="P108" i="3" s="1"/>
  <c r="P109" i="3" a="1"/>
  <c r="P109" i="3" s="1"/>
  <c r="P110" i="3" a="1"/>
  <c r="P110" i="3" s="1"/>
  <c r="P111" i="3" a="1"/>
  <c r="P111" i="3" s="1"/>
  <c r="P112" i="3" a="1"/>
  <c r="P112" i="3" s="1"/>
  <c r="P113" i="3" a="1"/>
  <c r="P113" i="3" s="1"/>
  <c r="P114" i="3" a="1"/>
  <c r="P114" i="3" s="1"/>
  <c r="P115" i="3" a="1"/>
  <c r="P115" i="3" s="1"/>
  <c r="P116" i="3" a="1"/>
  <c r="P116" i="3" s="1"/>
  <c r="P117" i="3" a="1"/>
  <c r="P117" i="3" s="1"/>
  <c r="P118" i="3" a="1"/>
  <c r="P118" i="3" s="1"/>
  <c r="P119" i="3" a="1"/>
  <c r="P119" i="3" s="1"/>
  <c r="P120" i="3" a="1"/>
  <c r="P120" i="3" s="1"/>
  <c r="P121" i="3" a="1"/>
  <c r="P121" i="3" s="1"/>
  <c r="P122" i="3" a="1"/>
  <c r="P122" i="3" s="1"/>
  <c r="P123" i="3" a="1"/>
  <c r="P123" i="3" s="1"/>
  <c r="P124" i="3" a="1"/>
  <c r="P124" i="3" s="1"/>
  <c r="P125" i="3" a="1"/>
  <c r="P125" i="3" s="1"/>
  <c r="P126" i="3" a="1"/>
  <c r="P126" i="3" s="1"/>
  <c r="P127" i="3" a="1"/>
  <c r="P127" i="3" s="1"/>
  <c r="P128" i="3" a="1"/>
  <c r="P128" i="3" s="1"/>
  <c r="P129" i="3" a="1"/>
  <c r="P129" i="3" s="1"/>
  <c r="P130" i="3" a="1"/>
  <c r="P130" i="3" s="1"/>
  <c r="P131" i="3" a="1"/>
  <c r="P131" i="3" s="1"/>
  <c r="P132" i="3" a="1"/>
  <c r="P132" i="3" s="1"/>
  <c r="P133" i="3" a="1"/>
  <c r="P133" i="3" s="1"/>
  <c r="P134" i="3" a="1"/>
  <c r="P134" i="3" s="1"/>
  <c r="P135" i="3" a="1"/>
  <c r="P135" i="3" s="1"/>
  <c r="P136" i="3" a="1"/>
  <c r="P136" i="3" s="1"/>
  <c r="P137" i="3" a="1"/>
  <c r="P137" i="3" s="1"/>
  <c r="P138" i="3" a="1"/>
  <c r="P138" i="3" s="1"/>
  <c r="P139" i="3" a="1"/>
  <c r="P139" i="3" s="1"/>
  <c r="P140" i="3" a="1"/>
  <c r="P140" i="3" s="1"/>
  <c r="P141" i="3" a="1"/>
  <c r="P141" i="3" s="1"/>
  <c r="P142" i="3" a="1"/>
  <c r="P142" i="3" s="1"/>
  <c r="P143" i="3" a="1"/>
  <c r="P143" i="3" s="1"/>
  <c r="P144" i="3" a="1"/>
  <c r="P144" i="3" s="1"/>
  <c r="P145" i="3" a="1"/>
  <c r="P145" i="3" s="1"/>
  <c r="P146" i="3" a="1"/>
  <c r="P146" i="3" s="1"/>
  <c r="P147" i="3" a="1"/>
  <c r="P147" i="3" s="1"/>
  <c r="P148" i="3" a="1"/>
  <c r="P148" i="3" s="1"/>
  <c r="P149" i="3" a="1"/>
  <c r="P149" i="3" s="1"/>
  <c r="P150" i="3" a="1"/>
  <c r="P150" i="3" s="1"/>
  <c r="K5" i="3" a="1"/>
  <c r="K5" i="3" s="1"/>
  <c r="K6" i="3" a="1"/>
  <c r="K6" i="3" s="1"/>
  <c r="K7" i="3" a="1"/>
  <c r="K7" i="3" s="1"/>
  <c r="K8" i="3" a="1"/>
  <c r="K8" i="3" s="1"/>
  <c r="K9" i="3" a="1"/>
  <c r="K9" i="3" s="1"/>
  <c r="K10" i="3" a="1"/>
  <c r="K10" i="3" s="1"/>
  <c r="K11" i="3" a="1"/>
  <c r="K11" i="3" s="1"/>
  <c r="K12" i="3" a="1"/>
  <c r="K12" i="3" s="1"/>
  <c r="K13" i="3" a="1"/>
  <c r="K13" i="3" s="1"/>
  <c r="K14" i="3" a="1"/>
  <c r="K14" i="3" s="1"/>
  <c r="K15" i="3" a="1"/>
  <c r="K15" i="3" s="1"/>
  <c r="K16" i="3" a="1"/>
  <c r="K16" i="3" s="1"/>
  <c r="K17" i="3" a="1"/>
  <c r="K17" i="3" s="1"/>
  <c r="K18" i="3" a="1"/>
  <c r="K18" i="3" s="1"/>
  <c r="K19" i="3" a="1"/>
  <c r="K19" i="3" s="1"/>
  <c r="K20" i="3" a="1"/>
  <c r="K20" i="3" s="1"/>
  <c r="K21" i="3" a="1"/>
  <c r="K21" i="3" s="1"/>
  <c r="K22" i="3" a="1"/>
  <c r="K22" i="3" s="1"/>
  <c r="K23" i="3" a="1"/>
  <c r="K23" i="3" s="1"/>
  <c r="K24" i="3" a="1"/>
  <c r="K24" i="3" s="1"/>
  <c r="K25" i="3" a="1"/>
  <c r="K25" i="3" s="1"/>
  <c r="K26" i="3" a="1"/>
  <c r="K26" i="3" s="1"/>
  <c r="K27" i="3" a="1"/>
  <c r="K27" i="3" s="1"/>
  <c r="K28" i="3" a="1"/>
  <c r="K28" i="3" s="1"/>
  <c r="K29" i="3" a="1"/>
  <c r="K29" i="3" s="1"/>
  <c r="K30" i="3" a="1"/>
  <c r="K30" i="3" s="1"/>
  <c r="K31" i="3" a="1"/>
  <c r="K31" i="3" s="1"/>
  <c r="K32" i="3" a="1"/>
  <c r="K32" i="3" s="1"/>
  <c r="K33" i="3" a="1"/>
  <c r="K33" i="3" s="1"/>
  <c r="K34" i="3" a="1"/>
  <c r="K34" i="3" s="1"/>
  <c r="K35" i="3" a="1"/>
  <c r="K35" i="3" s="1"/>
  <c r="K36" i="3" a="1"/>
  <c r="K36" i="3" s="1"/>
  <c r="K37" i="3" a="1"/>
  <c r="K37" i="3" s="1"/>
  <c r="K38" i="3" a="1"/>
  <c r="K38" i="3" s="1"/>
  <c r="K39" i="3" a="1"/>
  <c r="K39" i="3" s="1"/>
  <c r="K40" i="3" a="1"/>
  <c r="K40" i="3" s="1"/>
  <c r="K41" i="3" a="1"/>
  <c r="K41" i="3" s="1"/>
  <c r="K42" i="3" a="1"/>
  <c r="K42" i="3" s="1"/>
  <c r="K43" i="3" a="1"/>
  <c r="K43" i="3" s="1"/>
  <c r="K44" i="3" a="1"/>
  <c r="K44" i="3" s="1"/>
  <c r="K45" i="3" a="1"/>
  <c r="K45" i="3" s="1"/>
  <c r="K46" i="3" a="1"/>
  <c r="K46" i="3" s="1"/>
  <c r="K47" i="3" a="1"/>
  <c r="K47" i="3" s="1"/>
  <c r="K48" i="3" a="1"/>
  <c r="K48" i="3" s="1"/>
  <c r="K49" i="3" a="1"/>
  <c r="K49" i="3" s="1"/>
  <c r="K50" i="3" a="1"/>
  <c r="K50" i="3" s="1"/>
  <c r="K51" i="3" a="1"/>
  <c r="K51" i="3" s="1"/>
  <c r="K52" i="3" a="1"/>
  <c r="K52" i="3" s="1"/>
  <c r="K53" i="3" a="1"/>
  <c r="K53" i="3" s="1"/>
  <c r="K54" i="3" a="1"/>
  <c r="K54" i="3" s="1"/>
  <c r="K55" i="3" a="1"/>
  <c r="K55" i="3" s="1"/>
  <c r="K56" i="3" a="1"/>
  <c r="K56" i="3" s="1"/>
  <c r="K57" i="3" a="1"/>
  <c r="K57" i="3" s="1"/>
  <c r="K58" i="3" a="1"/>
  <c r="K58" i="3" s="1"/>
  <c r="K59" i="3" a="1"/>
  <c r="K59" i="3" s="1"/>
  <c r="K60" i="3" a="1"/>
  <c r="K60" i="3" s="1"/>
  <c r="K61" i="3" a="1"/>
  <c r="K61" i="3" s="1"/>
  <c r="K62" i="3" a="1"/>
  <c r="K62" i="3" s="1"/>
  <c r="K63" i="3" a="1"/>
  <c r="K63" i="3" s="1"/>
  <c r="K64" i="3" a="1"/>
  <c r="K64" i="3" s="1"/>
  <c r="K65" i="3" a="1"/>
  <c r="K65" i="3" s="1"/>
  <c r="K66" i="3" a="1"/>
  <c r="K66" i="3" s="1"/>
  <c r="K67" i="3" a="1"/>
  <c r="K67" i="3" s="1"/>
  <c r="K68" i="3" a="1"/>
  <c r="K68" i="3" s="1"/>
  <c r="K69" i="3" a="1"/>
  <c r="K69" i="3" s="1"/>
  <c r="K70" i="3" a="1"/>
  <c r="K70" i="3" s="1"/>
  <c r="K71" i="3" a="1"/>
  <c r="K71" i="3" s="1"/>
  <c r="K72" i="3" a="1"/>
  <c r="K72" i="3" s="1"/>
  <c r="K73" i="3" a="1"/>
  <c r="K73" i="3" s="1"/>
  <c r="K74" i="3" a="1"/>
  <c r="K74" i="3" s="1"/>
  <c r="K75" i="3" a="1"/>
  <c r="K75" i="3" s="1"/>
  <c r="K76" i="3" a="1"/>
  <c r="K76" i="3" s="1"/>
  <c r="K77" i="3" a="1"/>
  <c r="K77" i="3" s="1"/>
  <c r="K78" i="3" a="1"/>
  <c r="K78" i="3" s="1"/>
  <c r="K79" i="3" a="1"/>
  <c r="K79" i="3" s="1"/>
  <c r="K80" i="3" a="1"/>
  <c r="K80" i="3" s="1"/>
  <c r="K81" i="3" a="1"/>
  <c r="K81" i="3" s="1"/>
  <c r="K82" i="3" a="1"/>
  <c r="K82" i="3" s="1"/>
  <c r="K83" i="3" a="1"/>
  <c r="K83" i="3" s="1"/>
  <c r="K84" i="3" a="1"/>
  <c r="K84" i="3" s="1"/>
  <c r="K85" i="3" a="1"/>
  <c r="K85" i="3" s="1"/>
  <c r="K86" i="3" a="1"/>
  <c r="K86" i="3" s="1"/>
  <c r="K87" i="3" a="1"/>
  <c r="K87" i="3" s="1"/>
  <c r="K88" i="3" a="1"/>
  <c r="K88" i="3" s="1"/>
  <c r="K89" i="3" a="1"/>
  <c r="K89" i="3" s="1"/>
  <c r="K90" i="3" a="1"/>
  <c r="K90" i="3" s="1"/>
  <c r="K91" i="3" a="1"/>
  <c r="K91" i="3" s="1"/>
  <c r="K92" i="3" a="1"/>
  <c r="K92" i="3" s="1"/>
  <c r="K93" i="3" a="1"/>
  <c r="K93" i="3" s="1"/>
  <c r="K94" i="3" a="1"/>
  <c r="K94" i="3" s="1"/>
  <c r="K95" i="3" a="1"/>
  <c r="K95" i="3" s="1"/>
  <c r="K96" i="3" a="1"/>
  <c r="K96" i="3" s="1"/>
  <c r="K97" i="3" a="1"/>
  <c r="K97" i="3" s="1"/>
  <c r="K98" i="3" a="1"/>
  <c r="K98" i="3" s="1"/>
  <c r="K99" i="3" a="1"/>
  <c r="K99" i="3" s="1"/>
  <c r="K100" i="3" a="1"/>
  <c r="K100" i="3" s="1"/>
  <c r="K101" i="3" a="1"/>
  <c r="K101" i="3" s="1"/>
  <c r="K102" i="3" a="1"/>
  <c r="K102" i="3" s="1"/>
  <c r="K103" i="3" a="1"/>
  <c r="K103" i="3" s="1"/>
  <c r="K104" i="3" a="1"/>
  <c r="K104" i="3" s="1"/>
  <c r="K105" i="3" a="1"/>
  <c r="K105" i="3" s="1"/>
  <c r="K106" i="3" a="1"/>
  <c r="K106" i="3" s="1"/>
  <c r="K107" i="3" a="1"/>
  <c r="K107" i="3" s="1"/>
  <c r="K108" i="3" a="1"/>
  <c r="K108" i="3" s="1"/>
  <c r="K109" i="3" a="1"/>
  <c r="K109" i="3" s="1"/>
  <c r="K110" i="3" a="1"/>
  <c r="K110" i="3" s="1"/>
  <c r="K111" i="3" a="1"/>
  <c r="K111" i="3" s="1"/>
  <c r="K112" i="3" a="1"/>
  <c r="K112" i="3" s="1"/>
  <c r="K113" i="3" a="1"/>
  <c r="K113" i="3" s="1"/>
  <c r="K114" i="3" a="1"/>
  <c r="K114" i="3" s="1"/>
  <c r="K115" i="3" a="1"/>
  <c r="K115" i="3" s="1"/>
  <c r="K116" i="3" a="1"/>
  <c r="K116" i="3" s="1"/>
  <c r="K117" i="3" a="1"/>
  <c r="K117" i="3" s="1"/>
  <c r="K118" i="3" a="1"/>
  <c r="K118" i="3" s="1"/>
  <c r="K119" i="3" a="1"/>
  <c r="K119" i="3" s="1"/>
  <c r="K120" i="3" a="1"/>
  <c r="K120" i="3" s="1"/>
  <c r="K121" i="3" a="1"/>
  <c r="K121" i="3" s="1"/>
  <c r="K122" i="3" a="1"/>
  <c r="K122" i="3" s="1"/>
  <c r="K123" i="3" a="1"/>
  <c r="K123" i="3" s="1"/>
  <c r="K124" i="3" a="1"/>
  <c r="K124" i="3" s="1"/>
  <c r="K125" i="3" a="1"/>
  <c r="K125" i="3" s="1"/>
  <c r="K126" i="3" a="1"/>
  <c r="K126" i="3" s="1"/>
  <c r="K127" i="3" a="1"/>
  <c r="K127" i="3" s="1"/>
  <c r="K128" i="3" a="1"/>
  <c r="K128" i="3" s="1"/>
  <c r="K129" i="3" a="1"/>
  <c r="K129" i="3" s="1"/>
  <c r="K130" i="3" a="1"/>
  <c r="K130" i="3" s="1"/>
  <c r="K131" i="3" a="1"/>
  <c r="K131" i="3" s="1"/>
  <c r="K132" i="3" a="1"/>
  <c r="K132" i="3" s="1"/>
  <c r="K133" i="3" a="1"/>
  <c r="K133" i="3" s="1"/>
  <c r="K134" i="3" a="1"/>
  <c r="K134" i="3" s="1"/>
  <c r="K135" i="3" a="1"/>
  <c r="K135" i="3" s="1"/>
  <c r="K136" i="3" a="1"/>
  <c r="K136" i="3" s="1"/>
  <c r="K137" i="3" a="1"/>
  <c r="K137" i="3" s="1"/>
  <c r="K138" i="3" a="1"/>
  <c r="K138" i="3" s="1"/>
  <c r="K139" i="3" a="1"/>
  <c r="K139" i="3" s="1"/>
  <c r="K140" i="3" a="1"/>
  <c r="K140" i="3" s="1"/>
  <c r="K141" i="3" a="1"/>
  <c r="K141" i="3" s="1"/>
  <c r="K142" i="3" a="1"/>
  <c r="K142" i="3" s="1"/>
  <c r="K143" i="3" a="1"/>
  <c r="K143" i="3" s="1"/>
  <c r="K144" i="3" a="1"/>
  <c r="K144" i="3" s="1"/>
  <c r="K145" i="3" a="1"/>
  <c r="K145" i="3" s="1"/>
  <c r="K146" i="3" a="1"/>
  <c r="K146" i="3" s="1"/>
  <c r="K147" i="3" a="1"/>
  <c r="K147" i="3" s="1"/>
  <c r="K148" i="3" a="1"/>
  <c r="K148" i="3" s="1"/>
  <c r="K149" i="3" a="1"/>
  <c r="K149" i="3" s="1"/>
  <c r="K150" i="3" a="1"/>
  <c r="K150" i="3" s="1"/>
  <c r="I5" i="3" a="1"/>
  <c r="I5" i="3" s="1"/>
  <c r="I6" i="3" a="1"/>
  <c r="I6" i="3" s="1"/>
  <c r="I7" i="3" a="1"/>
  <c r="I7" i="3" s="1"/>
  <c r="I8" i="3" a="1"/>
  <c r="I8" i="3" s="1"/>
  <c r="I9" i="3" a="1"/>
  <c r="I9" i="3" s="1"/>
  <c r="I10" i="3" a="1"/>
  <c r="I10" i="3" s="1"/>
  <c r="I11" i="3" a="1"/>
  <c r="I11" i="3" s="1"/>
  <c r="I12" i="3" a="1"/>
  <c r="I12" i="3" s="1"/>
  <c r="I13" i="3" a="1"/>
  <c r="I13" i="3" s="1"/>
  <c r="I14" i="3" a="1"/>
  <c r="I14" i="3" s="1"/>
  <c r="I15" i="3" a="1"/>
  <c r="I15" i="3" s="1"/>
  <c r="I16" i="3" a="1"/>
  <c r="I16" i="3" s="1"/>
  <c r="I17" i="3" a="1"/>
  <c r="I17" i="3" s="1"/>
  <c r="I18" i="3" a="1"/>
  <c r="I18" i="3" s="1"/>
  <c r="I19" i="3" a="1"/>
  <c r="I19" i="3" s="1"/>
  <c r="I20" i="3" a="1"/>
  <c r="I20" i="3" s="1"/>
  <c r="I21" i="3" a="1"/>
  <c r="I21" i="3" s="1"/>
  <c r="I22" i="3" a="1"/>
  <c r="I22" i="3" s="1"/>
  <c r="I23" i="3" a="1"/>
  <c r="I23" i="3" s="1"/>
  <c r="I24" i="3" a="1"/>
  <c r="I24" i="3" s="1"/>
  <c r="I25" i="3" a="1"/>
  <c r="I25" i="3" s="1"/>
  <c r="I26" i="3" a="1"/>
  <c r="I26" i="3" s="1"/>
  <c r="I27" i="3" a="1"/>
  <c r="I27" i="3" s="1"/>
  <c r="I28" i="3" a="1"/>
  <c r="I28" i="3" s="1"/>
  <c r="I29" i="3" a="1"/>
  <c r="I29" i="3" s="1"/>
  <c r="I30" i="3" a="1"/>
  <c r="I30" i="3" s="1"/>
  <c r="I31" i="3" a="1"/>
  <c r="I31" i="3" s="1"/>
  <c r="I32" i="3" a="1"/>
  <c r="I32" i="3" s="1"/>
  <c r="I33" i="3" a="1"/>
  <c r="I33" i="3" s="1"/>
  <c r="I34" i="3" a="1"/>
  <c r="I34" i="3" s="1"/>
  <c r="I35" i="3" a="1"/>
  <c r="I35" i="3" s="1"/>
  <c r="I36" i="3" a="1"/>
  <c r="I36" i="3" s="1"/>
  <c r="I37" i="3" a="1"/>
  <c r="I37" i="3" s="1"/>
  <c r="I38" i="3" a="1"/>
  <c r="I38" i="3" s="1"/>
  <c r="I39" i="3" a="1"/>
  <c r="I39" i="3" s="1"/>
  <c r="I40" i="3" a="1"/>
  <c r="I40" i="3" s="1"/>
  <c r="I41" i="3" a="1"/>
  <c r="I41" i="3" s="1"/>
  <c r="I42" i="3" a="1"/>
  <c r="I42" i="3" s="1"/>
  <c r="I43" i="3" a="1"/>
  <c r="I43" i="3" s="1"/>
  <c r="I44" i="3" a="1"/>
  <c r="I44" i="3" s="1"/>
  <c r="I45" i="3" a="1"/>
  <c r="I45" i="3" s="1"/>
  <c r="I46" i="3" a="1"/>
  <c r="I46" i="3" s="1"/>
  <c r="I47" i="3" a="1"/>
  <c r="I47" i="3" s="1"/>
  <c r="I48" i="3" a="1"/>
  <c r="I48" i="3" s="1"/>
  <c r="I49" i="3" a="1"/>
  <c r="I49" i="3" s="1"/>
  <c r="I50" i="3" a="1"/>
  <c r="I50" i="3" s="1"/>
  <c r="I51" i="3" a="1"/>
  <c r="I51" i="3" s="1"/>
  <c r="I52" i="3" a="1"/>
  <c r="I52" i="3" s="1"/>
  <c r="I53" i="3" a="1"/>
  <c r="I53" i="3" s="1"/>
  <c r="I54" i="3" a="1"/>
  <c r="I54" i="3" s="1"/>
  <c r="I55" i="3" a="1"/>
  <c r="I55" i="3" s="1"/>
  <c r="I56" i="3" a="1"/>
  <c r="I56" i="3" s="1"/>
  <c r="I57" i="3" a="1"/>
  <c r="I57" i="3" s="1"/>
  <c r="I58" i="3" a="1"/>
  <c r="I58" i="3" s="1"/>
  <c r="I59" i="3" a="1"/>
  <c r="I59" i="3" s="1"/>
  <c r="I60" i="3" a="1"/>
  <c r="I60" i="3" s="1"/>
  <c r="I61" i="3" a="1"/>
  <c r="I61" i="3" s="1"/>
  <c r="I62" i="3" a="1"/>
  <c r="I62" i="3" s="1"/>
  <c r="I63" i="3" a="1"/>
  <c r="I63" i="3" s="1"/>
  <c r="I64" i="3" a="1"/>
  <c r="I64" i="3" s="1"/>
  <c r="I65" i="3" a="1"/>
  <c r="I65" i="3" s="1"/>
  <c r="I66" i="3" a="1"/>
  <c r="I66" i="3" s="1"/>
  <c r="I67" i="3" a="1"/>
  <c r="I67" i="3" s="1"/>
  <c r="I68" i="3" a="1"/>
  <c r="I68" i="3" s="1"/>
  <c r="I69" i="3" a="1"/>
  <c r="I69" i="3" s="1"/>
  <c r="I70" i="3" a="1"/>
  <c r="I70" i="3" s="1"/>
  <c r="I71" i="3" a="1"/>
  <c r="I71" i="3" s="1"/>
  <c r="I72" i="3" a="1"/>
  <c r="I72" i="3" s="1"/>
  <c r="I73" i="3" a="1"/>
  <c r="I73" i="3" s="1"/>
  <c r="I74" i="3" a="1"/>
  <c r="I74" i="3" s="1"/>
  <c r="I75" i="3" a="1"/>
  <c r="I75" i="3" s="1"/>
  <c r="I76" i="3" a="1"/>
  <c r="I76" i="3" s="1"/>
  <c r="I77" i="3" a="1"/>
  <c r="I77" i="3" s="1"/>
  <c r="I78" i="3" a="1"/>
  <c r="I78" i="3" s="1"/>
  <c r="I79" i="3" a="1"/>
  <c r="I79" i="3" s="1"/>
  <c r="I80" i="3" a="1"/>
  <c r="I80" i="3" s="1"/>
  <c r="I81" i="3" a="1"/>
  <c r="I81" i="3" s="1"/>
  <c r="I82" i="3" a="1"/>
  <c r="I82" i="3" s="1"/>
  <c r="I83" i="3" a="1"/>
  <c r="I83" i="3" s="1"/>
  <c r="I84" i="3" a="1"/>
  <c r="I84" i="3" s="1"/>
  <c r="I85" i="3" a="1"/>
  <c r="I85" i="3" s="1"/>
  <c r="I86" i="3" a="1"/>
  <c r="I86" i="3" s="1"/>
  <c r="I87" i="3" a="1"/>
  <c r="I87" i="3" s="1"/>
  <c r="I88" i="3" a="1"/>
  <c r="I88" i="3" s="1"/>
  <c r="I89" i="3" a="1"/>
  <c r="I89" i="3" s="1"/>
  <c r="I90" i="3" a="1"/>
  <c r="I90" i="3" s="1"/>
  <c r="I91" i="3" a="1"/>
  <c r="I91" i="3" s="1"/>
  <c r="I92" i="3" a="1"/>
  <c r="I92" i="3" s="1"/>
  <c r="I93" i="3" a="1"/>
  <c r="I93" i="3" s="1"/>
  <c r="I94" i="3" a="1"/>
  <c r="I94" i="3" s="1"/>
  <c r="I95" i="3" a="1"/>
  <c r="I95" i="3" s="1"/>
  <c r="I96" i="3" a="1"/>
  <c r="I96" i="3" s="1"/>
  <c r="I97" i="3" a="1"/>
  <c r="I97" i="3" s="1"/>
  <c r="I98" i="3" a="1"/>
  <c r="I98" i="3" s="1"/>
  <c r="I99" i="3" a="1"/>
  <c r="I99" i="3" s="1"/>
  <c r="I100" i="3" a="1"/>
  <c r="I100" i="3" s="1"/>
  <c r="I101" i="3" a="1"/>
  <c r="I101" i="3" s="1"/>
  <c r="I102" i="3" a="1"/>
  <c r="I102" i="3" s="1"/>
  <c r="I103" i="3" a="1"/>
  <c r="I103" i="3" s="1"/>
  <c r="I104" i="3" a="1"/>
  <c r="I104" i="3" s="1"/>
  <c r="I105" i="3" a="1"/>
  <c r="I105" i="3" s="1"/>
  <c r="I106" i="3" a="1"/>
  <c r="I106" i="3" s="1"/>
  <c r="I107" i="3" a="1"/>
  <c r="I107" i="3" s="1"/>
  <c r="I108" i="3" a="1"/>
  <c r="I108" i="3" s="1"/>
  <c r="I109" i="3" a="1"/>
  <c r="I109" i="3" s="1"/>
  <c r="I110" i="3" a="1"/>
  <c r="I110" i="3" s="1"/>
  <c r="I111" i="3" a="1"/>
  <c r="I111" i="3" s="1"/>
  <c r="I112" i="3" a="1"/>
  <c r="I112" i="3" s="1"/>
  <c r="I113" i="3" a="1"/>
  <c r="I113" i="3" s="1"/>
  <c r="I114" i="3" a="1"/>
  <c r="I114" i="3" s="1"/>
  <c r="I115" i="3" a="1"/>
  <c r="I115" i="3" s="1"/>
  <c r="I116" i="3" a="1"/>
  <c r="I116" i="3" s="1"/>
  <c r="I117" i="3" a="1"/>
  <c r="I117" i="3" s="1"/>
  <c r="I118" i="3" a="1"/>
  <c r="I118" i="3" s="1"/>
  <c r="I119" i="3" a="1"/>
  <c r="I119" i="3" s="1"/>
  <c r="I120" i="3" a="1"/>
  <c r="I120" i="3" s="1"/>
  <c r="I121" i="3" a="1"/>
  <c r="I121" i="3" s="1"/>
  <c r="I122" i="3" a="1"/>
  <c r="I122" i="3" s="1"/>
  <c r="I123" i="3" a="1"/>
  <c r="I123" i="3" s="1"/>
  <c r="I124" i="3" a="1"/>
  <c r="I124" i="3" s="1"/>
  <c r="I125" i="3" a="1"/>
  <c r="I125" i="3" s="1"/>
  <c r="I126" i="3" a="1"/>
  <c r="I126" i="3" s="1"/>
  <c r="I127" i="3" a="1"/>
  <c r="I127" i="3" s="1"/>
  <c r="I128" i="3" a="1"/>
  <c r="I128" i="3" s="1"/>
  <c r="I129" i="3" a="1"/>
  <c r="I129" i="3" s="1"/>
  <c r="I130" i="3" a="1"/>
  <c r="I130" i="3" s="1"/>
  <c r="I131" i="3" a="1"/>
  <c r="I131" i="3" s="1"/>
  <c r="I132" i="3" a="1"/>
  <c r="I132" i="3" s="1"/>
  <c r="I133" i="3" a="1"/>
  <c r="I133" i="3" s="1"/>
  <c r="I134" i="3" a="1"/>
  <c r="I134" i="3" s="1"/>
  <c r="I135" i="3" a="1"/>
  <c r="I135" i="3" s="1"/>
  <c r="I136" i="3" a="1"/>
  <c r="I136" i="3" s="1"/>
  <c r="I137" i="3" a="1"/>
  <c r="I137" i="3" s="1"/>
  <c r="I138" i="3" a="1"/>
  <c r="I138" i="3" s="1"/>
  <c r="I139" i="3" a="1"/>
  <c r="I139" i="3" s="1"/>
  <c r="I140" i="3" a="1"/>
  <c r="I140" i="3" s="1"/>
  <c r="I141" i="3" a="1"/>
  <c r="I141" i="3" s="1"/>
  <c r="I142" i="3" a="1"/>
  <c r="I142" i="3" s="1"/>
  <c r="I143" i="3" a="1"/>
  <c r="I143" i="3" s="1"/>
  <c r="I144" i="3" a="1"/>
  <c r="I144" i="3" s="1"/>
  <c r="I145" i="3" a="1"/>
  <c r="I145" i="3" s="1"/>
  <c r="I146" i="3" a="1"/>
  <c r="I146" i="3" s="1"/>
  <c r="I147" i="3" a="1"/>
  <c r="I147" i="3" s="1"/>
  <c r="I148" i="3" a="1"/>
  <c r="I148" i="3" s="1"/>
  <c r="I149" i="3" a="1"/>
  <c r="I149" i="3" s="1"/>
  <c r="I150" i="3" a="1"/>
  <c r="I150" i="3" s="1"/>
  <c r="K6" i="2" l="1"/>
  <c r="L6" i="2"/>
  <c r="N6" i="2"/>
  <c r="K7" i="2"/>
  <c r="L7" i="2"/>
  <c r="N7" i="2"/>
  <c r="K8" i="2"/>
  <c r="L8" i="2"/>
  <c r="N8" i="2"/>
  <c r="K9" i="2"/>
  <c r="L9" i="2"/>
  <c r="N9" i="2"/>
  <c r="K10" i="2"/>
  <c r="L10" i="2"/>
  <c r="N10" i="2"/>
  <c r="K11" i="2"/>
  <c r="L11" i="2"/>
  <c r="N11" i="2"/>
  <c r="K12" i="2"/>
  <c r="L12" i="2"/>
  <c r="N12" i="2"/>
  <c r="K13" i="2"/>
  <c r="L13" i="2"/>
  <c r="N13" i="2"/>
  <c r="K14" i="2"/>
  <c r="L14" i="2"/>
  <c r="N14" i="2"/>
  <c r="K15" i="2"/>
  <c r="L15" i="2"/>
  <c r="N15" i="2"/>
  <c r="K16" i="2"/>
  <c r="L16" i="2"/>
  <c r="N16" i="2"/>
  <c r="K17" i="2"/>
  <c r="L17" i="2"/>
  <c r="N17" i="2"/>
  <c r="K18" i="2"/>
  <c r="L18" i="2"/>
  <c r="N18" i="2"/>
  <c r="K19" i="2"/>
  <c r="L19" i="2"/>
  <c r="N19" i="2"/>
  <c r="K20" i="2"/>
  <c r="L20" i="2"/>
  <c r="N20" i="2"/>
  <c r="K21" i="2"/>
  <c r="L21" i="2"/>
  <c r="N21" i="2"/>
  <c r="K22" i="2"/>
  <c r="L22" i="2"/>
  <c r="N22" i="2"/>
  <c r="K23" i="2"/>
  <c r="L23" i="2"/>
  <c r="N23" i="2"/>
  <c r="K24" i="2"/>
  <c r="L24" i="2"/>
  <c r="N24" i="2"/>
  <c r="K25" i="2"/>
  <c r="L25" i="2"/>
  <c r="N25" i="2"/>
  <c r="K26" i="2"/>
  <c r="L26" i="2"/>
  <c r="N26" i="2"/>
  <c r="K27" i="2"/>
  <c r="L27" i="2"/>
  <c r="N27" i="2"/>
  <c r="K28" i="2"/>
  <c r="L28" i="2"/>
  <c r="N28" i="2"/>
  <c r="K29" i="2"/>
  <c r="L29" i="2"/>
  <c r="N29" i="2"/>
  <c r="K30" i="2"/>
  <c r="L30" i="2"/>
  <c r="N30" i="2"/>
  <c r="K31" i="2"/>
  <c r="L31" i="2"/>
  <c r="N31" i="2"/>
  <c r="K32" i="2"/>
  <c r="L32" i="2"/>
  <c r="N32" i="2"/>
  <c r="K33" i="2"/>
  <c r="L33" i="2"/>
  <c r="N33" i="2"/>
  <c r="K34" i="2"/>
  <c r="L34" i="2"/>
  <c r="N34" i="2"/>
  <c r="K35" i="2"/>
  <c r="L35" i="2"/>
  <c r="N35" i="2"/>
  <c r="K36" i="2"/>
  <c r="L36" i="2"/>
  <c r="N36" i="2"/>
  <c r="K37" i="2"/>
  <c r="L37" i="2"/>
  <c r="N37" i="2"/>
  <c r="K38" i="2"/>
  <c r="L38" i="2"/>
  <c r="N38" i="2"/>
  <c r="K39" i="2"/>
  <c r="L39" i="2"/>
  <c r="N39" i="2"/>
  <c r="K40" i="2"/>
  <c r="L40" i="2"/>
  <c r="N40" i="2"/>
  <c r="K41" i="2"/>
  <c r="L41" i="2"/>
  <c r="N41" i="2"/>
  <c r="K42" i="2"/>
  <c r="L42" i="2"/>
  <c r="N42" i="2"/>
  <c r="K43" i="2"/>
  <c r="L43" i="2"/>
  <c r="N43" i="2"/>
  <c r="K44" i="2"/>
  <c r="L44" i="2"/>
  <c r="N44" i="2"/>
  <c r="K45" i="2"/>
  <c r="L45" i="2"/>
  <c r="N45" i="2"/>
  <c r="K46" i="2"/>
  <c r="L46" i="2"/>
  <c r="N46" i="2"/>
  <c r="K47" i="2"/>
  <c r="L47" i="2"/>
  <c r="N47" i="2"/>
  <c r="K48" i="2"/>
  <c r="L48" i="2"/>
  <c r="N48" i="2"/>
  <c r="K50" i="2"/>
  <c r="L50" i="2"/>
  <c r="N50" i="2"/>
  <c r="K51" i="2"/>
  <c r="L51" i="2"/>
  <c r="N51" i="2"/>
  <c r="K52" i="2"/>
  <c r="L52" i="2"/>
  <c r="N52" i="2"/>
  <c r="K53" i="2"/>
  <c r="L53" i="2"/>
  <c r="N53" i="2"/>
  <c r="K54" i="2"/>
  <c r="L54" i="2"/>
  <c r="N54" i="2"/>
  <c r="K55" i="2"/>
  <c r="L55" i="2"/>
  <c r="N55" i="2"/>
  <c r="K56" i="2"/>
  <c r="L56" i="2"/>
  <c r="N56" i="2"/>
  <c r="K57" i="2"/>
  <c r="L57" i="2"/>
  <c r="N57" i="2"/>
  <c r="K58" i="2"/>
  <c r="L58" i="2"/>
  <c r="N58" i="2"/>
  <c r="K59" i="2"/>
  <c r="L59" i="2"/>
  <c r="N59" i="2"/>
  <c r="K60" i="2"/>
  <c r="L60" i="2"/>
  <c r="N60" i="2"/>
  <c r="K61" i="2"/>
  <c r="L61" i="2"/>
  <c r="N61" i="2"/>
  <c r="K62" i="2"/>
  <c r="L62" i="2"/>
  <c r="N62" i="2"/>
  <c r="K63" i="2"/>
  <c r="L63" i="2"/>
  <c r="N63" i="2"/>
  <c r="K64" i="2"/>
  <c r="L64" i="2"/>
  <c r="N64" i="2"/>
  <c r="K65" i="2"/>
  <c r="L65" i="2"/>
  <c r="N65" i="2"/>
  <c r="K66" i="2"/>
  <c r="L66" i="2"/>
  <c r="N66" i="2"/>
  <c r="K67" i="2"/>
  <c r="L67" i="2"/>
  <c r="N67" i="2"/>
  <c r="K68" i="2"/>
  <c r="L68" i="2"/>
  <c r="N68" i="2"/>
  <c r="K69" i="2"/>
  <c r="L69" i="2"/>
  <c r="N69" i="2"/>
  <c r="K70" i="2"/>
  <c r="L70" i="2"/>
  <c r="N70" i="2"/>
  <c r="K71" i="2"/>
  <c r="L71" i="2"/>
  <c r="N71" i="2"/>
  <c r="K72" i="2"/>
  <c r="L72" i="2"/>
  <c r="N72" i="2"/>
  <c r="K73" i="2"/>
  <c r="L73" i="2"/>
  <c r="N73" i="2"/>
  <c r="K74" i="2"/>
  <c r="L74" i="2"/>
  <c r="N74" i="2"/>
  <c r="K75" i="2"/>
  <c r="L75" i="2"/>
  <c r="N75" i="2"/>
  <c r="K76" i="2"/>
  <c r="L76" i="2"/>
  <c r="N76" i="2"/>
  <c r="K77" i="2"/>
  <c r="L77" i="2"/>
  <c r="N77" i="2"/>
  <c r="K78" i="2"/>
  <c r="L78" i="2"/>
  <c r="N78" i="2"/>
  <c r="K79" i="2"/>
  <c r="L79" i="2"/>
  <c r="N79" i="2"/>
  <c r="K80" i="2"/>
  <c r="L80" i="2"/>
  <c r="N80" i="2"/>
  <c r="K81" i="2"/>
  <c r="L81" i="2"/>
  <c r="N81" i="2"/>
  <c r="K82" i="2"/>
  <c r="L82" i="2"/>
  <c r="N82" i="2"/>
  <c r="K83" i="2"/>
  <c r="L83" i="2"/>
  <c r="N83" i="2"/>
  <c r="K84" i="2"/>
  <c r="L84" i="2"/>
  <c r="N84" i="2"/>
  <c r="K85" i="2"/>
  <c r="L85" i="2"/>
  <c r="N85" i="2"/>
  <c r="K86" i="2"/>
  <c r="L86" i="2"/>
  <c r="N86" i="2"/>
  <c r="K87" i="2"/>
  <c r="L87" i="2"/>
  <c r="N87" i="2"/>
  <c r="K88" i="2"/>
  <c r="L88" i="2"/>
  <c r="N88" i="2"/>
  <c r="K89" i="2"/>
  <c r="L89" i="2"/>
  <c r="N89" i="2"/>
  <c r="K90" i="2"/>
  <c r="L90" i="2"/>
  <c r="N90" i="2"/>
  <c r="K91" i="2"/>
  <c r="L91" i="2"/>
  <c r="N91" i="2"/>
  <c r="K92" i="2"/>
  <c r="L92" i="2"/>
  <c r="N92" i="2"/>
  <c r="K93" i="2"/>
  <c r="L93" i="2"/>
  <c r="N93" i="2"/>
  <c r="K94" i="2"/>
  <c r="L94" i="2"/>
  <c r="N94" i="2"/>
  <c r="K95" i="2"/>
  <c r="L95" i="2"/>
  <c r="N95" i="2"/>
  <c r="K96" i="2"/>
  <c r="L96" i="2"/>
  <c r="N96" i="2"/>
  <c r="K97" i="2"/>
  <c r="L97" i="2"/>
  <c r="N97" i="2"/>
  <c r="K98" i="2"/>
  <c r="L98" i="2"/>
  <c r="N98" i="2"/>
  <c r="K99" i="2"/>
  <c r="L99" i="2"/>
  <c r="N99" i="2"/>
  <c r="K100" i="2"/>
  <c r="L100" i="2"/>
  <c r="N100" i="2"/>
  <c r="K101" i="2"/>
  <c r="L101" i="2"/>
  <c r="N101" i="2"/>
  <c r="K102" i="2"/>
  <c r="L102" i="2"/>
  <c r="N102" i="2"/>
  <c r="K103" i="2"/>
  <c r="L103" i="2"/>
  <c r="N103" i="2"/>
  <c r="K104" i="2"/>
  <c r="L104" i="2"/>
  <c r="N104" i="2"/>
  <c r="K105" i="2"/>
  <c r="L105" i="2"/>
  <c r="N105" i="2"/>
  <c r="K106" i="2"/>
  <c r="L106" i="2"/>
  <c r="N106" i="2"/>
  <c r="K107" i="2"/>
  <c r="L107" i="2"/>
  <c r="N107" i="2"/>
  <c r="K108" i="2"/>
  <c r="L108" i="2"/>
  <c r="N108" i="2"/>
  <c r="K109" i="2"/>
  <c r="L109" i="2"/>
  <c r="N109" i="2"/>
  <c r="K110" i="2"/>
  <c r="L110" i="2"/>
  <c r="N110" i="2"/>
  <c r="K111" i="2"/>
  <c r="L111" i="2"/>
  <c r="N111" i="2"/>
  <c r="K112" i="2"/>
  <c r="L112" i="2"/>
  <c r="N112" i="2"/>
  <c r="K113" i="2"/>
  <c r="L113" i="2"/>
  <c r="N113" i="2"/>
  <c r="K114" i="2"/>
  <c r="L114" i="2"/>
  <c r="N114" i="2"/>
  <c r="K115" i="2"/>
  <c r="L115" i="2"/>
  <c r="N115" i="2"/>
  <c r="K116" i="2"/>
  <c r="L116" i="2"/>
  <c r="N116" i="2"/>
  <c r="K117" i="2"/>
  <c r="L117" i="2"/>
  <c r="N117" i="2"/>
  <c r="K118" i="2"/>
  <c r="L118" i="2"/>
  <c r="N118" i="2"/>
  <c r="K119" i="2"/>
  <c r="L119" i="2"/>
  <c r="N119" i="2"/>
  <c r="K120" i="2"/>
  <c r="L120" i="2"/>
  <c r="N120" i="2"/>
  <c r="K121" i="2"/>
  <c r="L121" i="2"/>
  <c r="N121" i="2"/>
  <c r="K122" i="2"/>
  <c r="L122" i="2"/>
  <c r="N122" i="2"/>
  <c r="K123" i="2"/>
  <c r="L123" i="2"/>
  <c r="N123" i="2"/>
  <c r="K124" i="2"/>
  <c r="L124" i="2"/>
  <c r="N124" i="2"/>
  <c r="K125" i="2"/>
  <c r="L125" i="2"/>
  <c r="N125" i="2"/>
  <c r="K126" i="2"/>
  <c r="L126" i="2"/>
  <c r="N126" i="2"/>
  <c r="K127" i="2"/>
  <c r="L127" i="2"/>
  <c r="N127" i="2"/>
  <c r="K128" i="2"/>
  <c r="L128" i="2"/>
  <c r="N128" i="2"/>
  <c r="K129" i="2"/>
  <c r="L129" i="2"/>
  <c r="N129" i="2"/>
  <c r="K130" i="2"/>
  <c r="L130" i="2"/>
  <c r="N130" i="2"/>
  <c r="K131" i="2"/>
  <c r="L131" i="2"/>
  <c r="N131" i="2"/>
  <c r="K132" i="2"/>
  <c r="L132" i="2"/>
  <c r="N132" i="2"/>
  <c r="K133" i="2"/>
  <c r="L133" i="2"/>
  <c r="N133" i="2"/>
  <c r="K134" i="2"/>
  <c r="L134" i="2"/>
  <c r="N134" i="2"/>
  <c r="K135" i="2"/>
  <c r="L135" i="2"/>
  <c r="N135" i="2"/>
  <c r="K136" i="2"/>
  <c r="L136" i="2"/>
  <c r="N136" i="2"/>
  <c r="K137" i="2"/>
  <c r="L137" i="2"/>
  <c r="N137" i="2"/>
  <c r="K138" i="2"/>
  <c r="L138" i="2"/>
  <c r="N138" i="2"/>
  <c r="K139" i="2"/>
  <c r="L139" i="2"/>
  <c r="N139" i="2"/>
  <c r="K140" i="2"/>
  <c r="L140" i="2"/>
  <c r="N140" i="2"/>
  <c r="K141" i="2"/>
  <c r="L141" i="2"/>
  <c r="N141" i="2"/>
  <c r="K142" i="2"/>
  <c r="L142" i="2"/>
  <c r="N142" i="2"/>
  <c r="K143" i="2"/>
  <c r="L143" i="2"/>
  <c r="N143" i="2"/>
  <c r="K144" i="2"/>
  <c r="L144" i="2"/>
  <c r="N144" i="2"/>
  <c r="K145" i="2"/>
  <c r="L145" i="2"/>
  <c r="N145" i="2"/>
  <c r="K146" i="2"/>
  <c r="L146" i="2"/>
  <c r="N146" i="2"/>
  <c r="K147" i="2"/>
  <c r="L147" i="2"/>
  <c r="N147" i="2"/>
  <c r="K148" i="2"/>
  <c r="L148" i="2"/>
  <c r="N148" i="2"/>
  <c r="K149" i="2"/>
  <c r="L149" i="2"/>
  <c r="N149" i="2"/>
  <c r="K150" i="2"/>
  <c r="L150" i="2"/>
  <c r="N150" i="2"/>
  <c r="H6" i="3" a="1"/>
  <c r="H6" i="3" s="1"/>
  <c r="L6" i="3"/>
  <c r="M6" i="3"/>
  <c r="N6" i="3" a="1"/>
  <c r="N6" i="3" s="1"/>
  <c r="O6" i="3"/>
  <c r="Q6" i="3"/>
  <c r="R6" i="3"/>
  <c r="H7" i="3" a="1"/>
  <c r="H7" i="3" s="1"/>
  <c r="L7" i="3"/>
  <c r="M7" i="3"/>
  <c r="N7" i="3" a="1"/>
  <c r="N7" i="3" s="1"/>
  <c r="O7" i="3"/>
  <c r="Q7" i="3"/>
  <c r="R7" i="3"/>
  <c r="H8" i="3" a="1"/>
  <c r="H8" i="3" s="1"/>
  <c r="L8" i="3"/>
  <c r="M8" i="3"/>
  <c r="N8" i="3" a="1"/>
  <c r="N8" i="3" s="1"/>
  <c r="O8" i="3"/>
  <c r="Q8" i="3"/>
  <c r="R8" i="3"/>
  <c r="H9" i="3" a="1"/>
  <c r="H9" i="3" s="1"/>
  <c r="L9" i="3"/>
  <c r="M9" i="3"/>
  <c r="N9" i="3" a="1"/>
  <c r="N9" i="3" s="1"/>
  <c r="O9" i="3"/>
  <c r="Q9" i="3"/>
  <c r="R9" i="3"/>
  <c r="H10" i="3" a="1"/>
  <c r="H10" i="3" s="1"/>
  <c r="L10" i="3"/>
  <c r="M10" i="3"/>
  <c r="N10" i="3" a="1"/>
  <c r="N10" i="3" s="1"/>
  <c r="O10" i="3"/>
  <c r="Q10" i="3"/>
  <c r="R10" i="3"/>
  <c r="H11" i="3" a="1"/>
  <c r="H11" i="3" s="1"/>
  <c r="L11" i="3"/>
  <c r="M11" i="3"/>
  <c r="N11" i="3" a="1"/>
  <c r="N11" i="3" s="1"/>
  <c r="O11" i="3"/>
  <c r="Q11" i="3"/>
  <c r="R11" i="3"/>
  <c r="H12" i="3" a="1"/>
  <c r="H12" i="3" s="1"/>
  <c r="L12" i="3"/>
  <c r="M12" i="3"/>
  <c r="N12" i="3" a="1"/>
  <c r="N12" i="3" s="1"/>
  <c r="O12" i="3"/>
  <c r="Q12" i="3"/>
  <c r="R12" i="3"/>
  <c r="H13" i="3" a="1"/>
  <c r="H13" i="3" s="1"/>
  <c r="L13" i="3"/>
  <c r="M13" i="3"/>
  <c r="N13" i="3" a="1"/>
  <c r="N13" i="3" s="1"/>
  <c r="O13" i="3"/>
  <c r="Q13" i="3"/>
  <c r="R13" i="3"/>
  <c r="H14" i="3" a="1"/>
  <c r="H14" i="3" s="1"/>
  <c r="L14" i="3"/>
  <c r="M14" i="3"/>
  <c r="N14" i="3" a="1"/>
  <c r="N14" i="3" s="1"/>
  <c r="O14" i="3"/>
  <c r="Q14" i="3"/>
  <c r="R14" i="3"/>
  <c r="H15" i="3" a="1"/>
  <c r="H15" i="3" s="1"/>
  <c r="L15" i="3"/>
  <c r="M15" i="3"/>
  <c r="N15" i="3" a="1"/>
  <c r="N15" i="3" s="1"/>
  <c r="O15" i="3"/>
  <c r="Q15" i="3"/>
  <c r="R15" i="3"/>
  <c r="H16" i="3" a="1"/>
  <c r="H16" i="3" s="1"/>
  <c r="L16" i="3"/>
  <c r="M16" i="3"/>
  <c r="N16" i="3" a="1"/>
  <c r="N16" i="3" s="1"/>
  <c r="O16" i="3"/>
  <c r="Q16" i="3"/>
  <c r="R16" i="3"/>
  <c r="H17" i="3" a="1"/>
  <c r="H17" i="3" s="1"/>
  <c r="L17" i="3"/>
  <c r="M17" i="3"/>
  <c r="N17" i="3" a="1"/>
  <c r="N17" i="3" s="1"/>
  <c r="O17" i="3"/>
  <c r="Q17" i="3"/>
  <c r="R17" i="3"/>
  <c r="H18" i="3" a="1"/>
  <c r="H18" i="3" s="1"/>
  <c r="L18" i="3"/>
  <c r="M18" i="3"/>
  <c r="N18" i="3" a="1"/>
  <c r="N18" i="3" s="1"/>
  <c r="O18" i="3"/>
  <c r="Q18" i="3"/>
  <c r="R18" i="3"/>
  <c r="H19" i="3" a="1"/>
  <c r="H19" i="3" s="1"/>
  <c r="L19" i="3"/>
  <c r="M19" i="3"/>
  <c r="N19" i="3" a="1"/>
  <c r="N19" i="3" s="1"/>
  <c r="O19" i="3"/>
  <c r="Q19" i="3"/>
  <c r="R19" i="3"/>
  <c r="H20" i="3" a="1"/>
  <c r="H20" i="3" s="1"/>
  <c r="L20" i="3"/>
  <c r="M20" i="3"/>
  <c r="N20" i="3" a="1"/>
  <c r="N20" i="3" s="1"/>
  <c r="O20" i="3"/>
  <c r="Q20" i="3"/>
  <c r="R20" i="3"/>
  <c r="H21" i="3" a="1"/>
  <c r="H21" i="3" s="1"/>
  <c r="L21" i="3"/>
  <c r="M21" i="3"/>
  <c r="N21" i="3" a="1"/>
  <c r="N21" i="3" s="1"/>
  <c r="O21" i="3"/>
  <c r="Q21" i="3"/>
  <c r="R21" i="3"/>
  <c r="H22" i="3" a="1"/>
  <c r="H22" i="3" s="1"/>
  <c r="L22" i="3"/>
  <c r="M22" i="3"/>
  <c r="N22" i="3" a="1"/>
  <c r="N22" i="3" s="1"/>
  <c r="O22" i="3"/>
  <c r="Q22" i="3"/>
  <c r="R22" i="3"/>
  <c r="H23" i="3" a="1"/>
  <c r="H23" i="3" s="1"/>
  <c r="L23" i="3"/>
  <c r="M23" i="3"/>
  <c r="N23" i="3" a="1"/>
  <c r="N23" i="3" s="1"/>
  <c r="O23" i="3"/>
  <c r="Q23" i="3"/>
  <c r="R23" i="3"/>
  <c r="H24" i="3" a="1"/>
  <c r="H24" i="3" s="1"/>
  <c r="L24" i="3"/>
  <c r="M24" i="3"/>
  <c r="N24" i="3" a="1"/>
  <c r="N24" i="3" s="1"/>
  <c r="O24" i="3"/>
  <c r="Q24" i="3"/>
  <c r="R24" i="3"/>
  <c r="H25" i="3" a="1"/>
  <c r="H25" i="3" s="1"/>
  <c r="L25" i="3"/>
  <c r="M25" i="3"/>
  <c r="N25" i="3" a="1"/>
  <c r="N25" i="3" s="1"/>
  <c r="O25" i="3"/>
  <c r="Q25" i="3"/>
  <c r="R25" i="3"/>
  <c r="H26" i="3" a="1"/>
  <c r="H26" i="3" s="1"/>
  <c r="L26" i="3"/>
  <c r="M26" i="3"/>
  <c r="N26" i="3" a="1"/>
  <c r="N26" i="3" s="1"/>
  <c r="O26" i="3"/>
  <c r="Q26" i="3"/>
  <c r="R26" i="3"/>
  <c r="H27" i="3" a="1"/>
  <c r="H27" i="3" s="1"/>
  <c r="L27" i="3"/>
  <c r="M27" i="3"/>
  <c r="N27" i="3" a="1"/>
  <c r="N27" i="3" s="1"/>
  <c r="O27" i="3"/>
  <c r="Q27" i="3"/>
  <c r="R27" i="3"/>
  <c r="H28" i="3" a="1"/>
  <c r="H28" i="3" s="1"/>
  <c r="L28" i="3"/>
  <c r="M28" i="3"/>
  <c r="N28" i="3" a="1"/>
  <c r="N28" i="3" s="1"/>
  <c r="O28" i="3"/>
  <c r="Q28" i="3"/>
  <c r="R28" i="3"/>
  <c r="H29" i="3" a="1"/>
  <c r="H29" i="3" s="1"/>
  <c r="L29" i="3"/>
  <c r="M29" i="3"/>
  <c r="N29" i="3" a="1"/>
  <c r="N29" i="3" s="1"/>
  <c r="O29" i="3"/>
  <c r="Q29" i="3"/>
  <c r="R29" i="3"/>
  <c r="H30" i="3" a="1"/>
  <c r="H30" i="3" s="1"/>
  <c r="L30" i="3"/>
  <c r="M30" i="3"/>
  <c r="N30" i="3" a="1"/>
  <c r="N30" i="3" s="1"/>
  <c r="O30" i="3"/>
  <c r="Q30" i="3"/>
  <c r="R30" i="3"/>
  <c r="H31" i="3" a="1"/>
  <c r="H31" i="3" s="1"/>
  <c r="L31" i="3"/>
  <c r="M31" i="3"/>
  <c r="N31" i="3" a="1"/>
  <c r="N31" i="3" s="1"/>
  <c r="O31" i="3"/>
  <c r="Q31" i="3"/>
  <c r="R31" i="3"/>
  <c r="H32" i="3" a="1"/>
  <c r="H32" i="3" s="1"/>
  <c r="L32" i="3"/>
  <c r="M32" i="3"/>
  <c r="N32" i="3" a="1"/>
  <c r="N32" i="3" s="1"/>
  <c r="O32" i="3"/>
  <c r="Q32" i="3"/>
  <c r="R32" i="3"/>
  <c r="H33" i="3" a="1"/>
  <c r="H33" i="3" s="1"/>
  <c r="L33" i="3"/>
  <c r="M33" i="3"/>
  <c r="N33" i="3" a="1"/>
  <c r="N33" i="3" s="1"/>
  <c r="O33" i="3"/>
  <c r="Q33" i="3"/>
  <c r="R33" i="3"/>
  <c r="H34" i="3" a="1"/>
  <c r="H34" i="3" s="1"/>
  <c r="L34" i="3"/>
  <c r="M34" i="3"/>
  <c r="N34" i="3" a="1"/>
  <c r="N34" i="3" s="1"/>
  <c r="O34" i="3"/>
  <c r="Q34" i="3"/>
  <c r="R34" i="3"/>
  <c r="H35" i="3" a="1"/>
  <c r="H35" i="3" s="1"/>
  <c r="L35" i="3"/>
  <c r="M35" i="3"/>
  <c r="N35" i="3" a="1"/>
  <c r="N35" i="3" s="1"/>
  <c r="O35" i="3"/>
  <c r="Q35" i="3"/>
  <c r="R35" i="3"/>
  <c r="H36" i="3" a="1"/>
  <c r="H36" i="3" s="1"/>
  <c r="L36" i="3"/>
  <c r="M36" i="3"/>
  <c r="N36" i="3" a="1"/>
  <c r="N36" i="3" s="1"/>
  <c r="O36" i="3"/>
  <c r="Q36" i="3"/>
  <c r="R36" i="3"/>
  <c r="H37" i="3" a="1"/>
  <c r="H37" i="3" s="1"/>
  <c r="L37" i="3"/>
  <c r="M37" i="3"/>
  <c r="N37" i="3" a="1"/>
  <c r="N37" i="3" s="1"/>
  <c r="O37" i="3"/>
  <c r="Q37" i="3"/>
  <c r="R37" i="3"/>
  <c r="H38" i="3" a="1"/>
  <c r="H38" i="3" s="1"/>
  <c r="L38" i="3"/>
  <c r="M38" i="3"/>
  <c r="N38" i="3" a="1"/>
  <c r="N38" i="3" s="1"/>
  <c r="O38" i="3"/>
  <c r="Q38" i="3"/>
  <c r="R38" i="3"/>
  <c r="H39" i="3" a="1"/>
  <c r="H39" i="3" s="1"/>
  <c r="L39" i="3"/>
  <c r="M39" i="3"/>
  <c r="N39" i="3" a="1"/>
  <c r="N39" i="3" s="1"/>
  <c r="O39" i="3"/>
  <c r="Q39" i="3"/>
  <c r="R39" i="3"/>
  <c r="H40" i="3" a="1"/>
  <c r="H40" i="3" s="1"/>
  <c r="L40" i="3"/>
  <c r="M40" i="3"/>
  <c r="N40" i="3" a="1"/>
  <c r="N40" i="3" s="1"/>
  <c r="O40" i="3"/>
  <c r="Q40" i="3"/>
  <c r="R40" i="3"/>
  <c r="H41" i="3" a="1"/>
  <c r="H41" i="3" s="1"/>
  <c r="L41" i="3"/>
  <c r="M41" i="3"/>
  <c r="N41" i="3" a="1"/>
  <c r="N41" i="3" s="1"/>
  <c r="O41" i="3"/>
  <c r="Q41" i="3"/>
  <c r="R41" i="3"/>
  <c r="H42" i="3" a="1"/>
  <c r="H42" i="3" s="1"/>
  <c r="L42" i="3"/>
  <c r="M42" i="3"/>
  <c r="N42" i="3" a="1"/>
  <c r="N42" i="3" s="1"/>
  <c r="O42" i="3"/>
  <c r="Q42" i="3"/>
  <c r="R42" i="3"/>
  <c r="H43" i="3" a="1"/>
  <c r="H43" i="3" s="1"/>
  <c r="L43" i="3"/>
  <c r="M43" i="3"/>
  <c r="N43" i="3" a="1"/>
  <c r="N43" i="3" s="1"/>
  <c r="O43" i="3"/>
  <c r="Q43" i="3"/>
  <c r="R43" i="3"/>
  <c r="H44" i="3" a="1"/>
  <c r="H44" i="3" s="1"/>
  <c r="L44" i="3"/>
  <c r="M44" i="3"/>
  <c r="N44" i="3" a="1"/>
  <c r="N44" i="3" s="1"/>
  <c r="O44" i="3"/>
  <c r="Q44" i="3"/>
  <c r="R44" i="3"/>
  <c r="H45" i="3" a="1"/>
  <c r="H45" i="3" s="1"/>
  <c r="L45" i="3"/>
  <c r="M45" i="3"/>
  <c r="N45" i="3" a="1"/>
  <c r="N45" i="3" s="1"/>
  <c r="O45" i="3"/>
  <c r="Q45" i="3"/>
  <c r="R45" i="3"/>
  <c r="H46" i="3" a="1"/>
  <c r="H46" i="3" s="1"/>
  <c r="L46" i="3"/>
  <c r="M46" i="3"/>
  <c r="N46" i="3" a="1"/>
  <c r="N46" i="3" s="1"/>
  <c r="O46" i="3"/>
  <c r="Q46" i="3"/>
  <c r="R46" i="3"/>
  <c r="H47" i="3" a="1"/>
  <c r="H47" i="3" s="1"/>
  <c r="L47" i="3"/>
  <c r="M47" i="3"/>
  <c r="N47" i="3" a="1"/>
  <c r="N47" i="3" s="1"/>
  <c r="O47" i="3"/>
  <c r="Q47" i="3"/>
  <c r="R47" i="3"/>
  <c r="H48" i="3" a="1"/>
  <c r="H48" i="3" s="1"/>
  <c r="L48" i="3"/>
  <c r="M48" i="3"/>
  <c r="N48" i="3" a="1"/>
  <c r="N48" i="3" s="1"/>
  <c r="O48" i="3"/>
  <c r="Q48" i="3"/>
  <c r="R48" i="3"/>
  <c r="H49" i="3" a="1"/>
  <c r="H49" i="3" s="1"/>
  <c r="L49" i="3"/>
  <c r="M49" i="3"/>
  <c r="N49" i="3" a="1"/>
  <c r="N49" i="3" s="1"/>
  <c r="O49" i="3"/>
  <c r="Q49" i="3"/>
  <c r="R49" i="3"/>
  <c r="H50" i="3" a="1"/>
  <c r="H50" i="3" s="1"/>
  <c r="L50" i="3"/>
  <c r="M50" i="3"/>
  <c r="N50" i="3" a="1"/>
  <c r="N50" i="3" s="1"/>
  <c r="O50" i="3"/>
  <c r="Q50" i="3"/>
  <c r="R50" i="3"/>
  <c r="H51" i="3" a="1"/>
  <c r="H51" i="3" s="1"/>
  <c r="L51" i="3"/>
  <c r="M51" i="3"/>
  <c r="N51" i="3" a="1"/>
  <c r="N51" i="3" s="1"/>
  <c r="O51" i="3"/>
  <c r="Q51" i="3"/>
  <c r="R51" i="3"/>
  <c r="H52" i="3" a="1"/>
  <c r="H52" i="3" s="1"/>
  <c r="L52" i="3"/>
  <c r="M52" i="3"/>
  <c r="N52" i="3" a="1"/>
  <c r="N52" i="3" s="1"/>
  <c r="O52" i="3"/>
  <c r="Q52" i="3"/>
  <c r="R52" i="3"/>
  <c r="H53" i="3" a="1"/>
  <c r="H53" i="3" s="1"/>
  <c r="L53" i="3"/>
  <c r="M53" i="3"/>
  <c r="N53" i="3" a="1"/>
  <c r="N53" i="3" s="1"/>
  <c r="O53" i="3"/>
  <c r="Q53" i="3"/>
  <c r="R53" i="3"/>
  <c r="H54" i="3" a="1"/>
  <c r="H54" i="3" s="1"/>
  <c r="L54" i="3"/>
  <c r="M54" i="3"/>
  <c r="N54" i="3" a="1"/>
  <c r="N54" i="3" s="1"/>
  <c r="O54" i="3"/>
  <c r="Q54" i="3"/>
  <c r="R54" i="3"/>
  <c r="H55" i="3" a="1"/>
  <c r="H55" i="3" s="1"/>
  <c r="L55" i="3"/>
  <c r="M55" i="3"/>
  <c r="N55" i="3" a="1"/>
  <c r="N55" i="3" s="1"/>
  <c r="O55" i="3"/>
  <c r="Q55" i="3"/>
  <c r="R55" i="3"/>
  <c r="H56" i="3" a="1"/>
  <c r="H56" i="3" s="1"/>
  <c r="L56" i="3"/>
  <c r="M56" i="3"/>
  <c r="N56" i="3" a="1"/>
  <c r="N56" i="3" s="1"/>
  <c r="O56" i="3"/>
  <c r="Q56" i="3"/>
  <c r="R56" i="3"/>
  <c r="H57" i="3" a="1"/>
  <c r="H57" i="3" s="1"/>
  <c r="L57" i="3"/>
  <c r="M57" i="3"/>
  <c r="N57" i="3" a="1"/>
  <c r="N57" i="3" s="1"/>
  <c r="O57" i="3"/>
  <c r="Q57" i="3"/>
  <c r="R57" i="3"/>
  <c r="H58" i="3" a="1"/>
  <c r="H58" i="3" s="1"/>
  <c r="L58" i="3"/>
  <c r="M58" i="3"/>
  <c r="N58" i="3" a="1"/>
  <c r="N58" i="3" s="1"/>
  <c r="O58" i="3"/>
  <c r="Q58" i="3"/>
  <c r="R58" i="3"/>
  <c r="H59" i="3" a="1"/>
  <c r="H59" i="3" s="1"/>
  <c r="L59" i="3"/>
  <c r="M59" i="3"/>
  <c r="N59" i="3" a="1"/>
  <c r="N59" i="3" s="1"/>
  <c r="O59" i="3"/>
  <c r="Q59" i="3"/>
  <c r="R59" i="3"/>
  <c r="H60" i="3" a="1"/>
  <c r="H60" i="3" s="1"/>
  <c r="L60" i="3"/>
  <c r="M60" i="3"/>
  <c r="N60" i="3" a="1"/>
  <c r="N60" i="3" s="1"/>
  <c r="O60" i="3"/>
  <c r="Q60" i="3"/>
  <c r="R60" i="3"/>
  <c r="H61" i="3" a="1"/>
  <c r="H61" i="3" s="1"/>
  <c r="L61" i="3"/>
  <c r="M61" i="3"/>
  <c r="N61" i="3" a="1"/>
  <c r="N61" i="3" s="1"/>
  <c r="O61" i="3"/>
  <c r="Q61" i="3"/>
  <c r="R61" i="3"/>
  <c r="H62" i="3" a="1"/>
  <c r="H62" i="3" s="1"/>
  <c r="L62" i="3"/>
  <c r="M62" i="3"/>
  <c r="N62" i="3" a="1"/>
  <c r="N62" i="3" s="1"/>
  <c r="O62" i="3"/>
  <c r="Q62" i="3"/>
  <c r="R62" i="3"/>
  <c r="H63" i="3" a="1"/>
  <c r="H63" i="3" s="1"/>
  <c r="L63" i="3"/>
  <c r="M63" i="3"/>
  <c r="N63" i="3" a="1"/>
  <c r="N63" i="3" s="1"/>
  <c r="O63" i="3"/>
  <c r="Q63" i="3"/>
  <c r="R63" i="3"/>
  <c r="H64" i="3" a="1"/>
  <c r="H64" i="3" s="1"/>
  <c r="L64" i="3"/>
  <c r="M64" i="3"/>
  <c r="N64" i="3" a="1"/>
  <c r="N64" i="3" s="1"/>
  <c r="O64" i="3"/>
  <c r="Q64" i="3"/>
  <c r="R64" i="3"/>
  <c r="H65" i="3" a="1"/>
  <c r="H65" i="3" s="1"/>
  <c r="L65" i="3"/>
  <c r="M65" i="3"/>
  <c r="N65" i="3" a="1"/>
  <c r="N65" i="3" s="1"/>
  <c r="O65" i="3"/>
  <c r="Q65" i="3"/>
  <c r="R65" i="3"/>
  <c r="H66" i="3" a="1"/>
  <c r="H66" i="3" s="1"/>
  <c r="L66" i="3"/>
  <c r="M66" i="3"/>
  <c r="N66" i="3" a="1"/>
  <c r="N66" i="3" s="1"/>
  <c r="O66" i="3"/>
  <c r="Q66" i="3"/>
  <c r="R66" i="3"/>
  <c r="H67" i="3" a="1"/>
  <c r="H67" i="3" s="1"/>
  <c r="L67" i="3"/>
  <c r="M67" i="3"/>
  <c r="N67" i="3" a="1"/>
  <c r="N67" i="3" s="1"/>
  <c r="O67" i="3"/>
  <c r="Q67" i="3"/>
  <c r="R67" i="3"/>
  <c r="H68" i="3" a="1"/>
  <c r="H68" i="3" s="1"/>
  <c r="L68" i="3"/>
  <c r="M68" i="3"/>
  <c r="N68" i="3" a="1"/>
  <c r="N68" i="3" s="1"/>
  <c r="O68" i="3"/>
  <c r="Q68" i="3"/>
  <c r="R68" i="3"/>
  <c r="H69" i="3" a="1"/>
  <c r="H69" i="3" s="1"/>
  <c r="L69" i="3"/>
  <c r="M69" i="3"/>
  <c r="N69" i="3" a="1"/>
  <c r="N69" i="3" s="1"/>
  <c r="O69" i="3"/>
  <c r="Q69" i="3"/>
  <c r="R69" i="3"/>
  <c r="H70" i="3" a="1"/>
  <c r="H70" i="3" s="1"/>
  <c r="L70" i="3"/>
  <c r="M70" i="3"/>
  <c r="N70" i="3" a="1"/>
  <c r="N70" i="3" s="1"/>
  <c r="O70" i="3"/>
  <c r="Q70" i="3"/>
  <c r="R70" i="3"/>
  <c r="H71" i="3" a="1"/>
  <c r="H71" i="3" s="1"/>
  <c r="L71" i="3"/>
  <c r="M71" i="3"/>
  <c r="N71" i="3" a="1"/>
  <c r="N71" i="3" s="1"/>
  <c r="O71" i="3"/>
  <c r="Q71" i="3"/>
  <c r="R71" i="3"/>
  <c r="H72" i="3" a="1"/>
  <c r="H72" i="3" s="1"/>
  <c r="L72" i="3"/>
  <c r="M72" i="3"/>
  <c r="N72" i="3" a="1"/>
  <c r="N72" i="3" s="1"/>
  <c r="O72" i="3"/>
  <c r="Q72" i="3"/>
  <c r="R72" i="3"/>
  <c r="H73" i="3" a="1"/>
  <c r="H73" i="3" s="1"/>
  <c r="L73" i="3"/>
  <c r="M73" i="3"/>
  <c r="N73" i="3" a="1"/>
  <c r="N73" i="3" s="1"/>
  <c r="O73" i="3"/>
  <c r="Q73" i="3"/>
  <c r="R73" i="3"/>
  <c r="H74" i="3" a="1"/>
  <c r="H74" i="3" s="1"/>
  <c r="L74" i="3"/>
  <c r="M74" i="3"/>
  <c r="N74" i="3" a="1"/>
  <c r="N74" i="3" s="1"/>
  <c r="O74" i="3"/>
  <c r="Q74" i="3"/>
  <c r="R74" i="3"/>
  <c r="H75" i="3" a="1"/>
  <c r="H75" i="3" s="1"/>
  <c r="L75" i="3"/>
  <c r="M75" i="3"/>
  <c r="N75" i="3" a="1"/>
  <c r="N75" i="3" s="1"/>
  <c r="O75" i="3"/>
  <c r="Q75" i="3"/>
  <c r="R75" i="3"/>
  <c r="H76" i="3" a="1"/>
  <c r="H76" i="3" s="1"/>
  <c r="L76" i="3"/>
  <c r="M76" i="3"/>
  <c r="N76" i="3" a="1"/>
  <c r="N76" i="3" s="1"/>
  <c r="O76" i="3"/>
  <c r="Q76" i="3"/>
  <c r="R76" i="3"/>
  <c r="H77" i="3" a="1"/>
  <c r="H77" i="3" s="1"/>
  <c r="L77" i="3"/>
  <c r="M77" i="3"/>
  <c r="N77" i="3" a="1"/>
  <c r="N77" i="3" s="1"/>
  <c r="O77" i="3"/>
  <c r="Q77" i="3"/>
  <c r="R77" i="3"/>
  <c r="H78" i="3" a="1"/>
  <c r="H78" i="3" s="1"/>
  <c r="L78" i="3"/>
  <c r="M78" i="3"/>
  <c r="N78" i="3" a="1"/>
  <c r="N78" i="3" s="1"/>
  <c r="O78" i="3"/>
  <c r="Q78" i="3"/>
  <c r="R78" i="3"/>
  <c r="H79" i="3" a="1"/>
  <c r="H79" i="3" s="1"/>
  <c r="L79" i="3"/>
  <c r="M79" i="3"/>
  <c r="N79" i="3" a="1"/>
  <c r="N79" i="3" s="1"/>
  <c r="O79" i="3"/>
  <c r="Q79" i="3"/>
  <c r="R79" i="3"/>
  <c r="H80" i="3" a="1"/>
  <c r="H80" i="3" s="1"/>
  <c r="L80" i="3"/>
  <c r="M80" i="3"/>
  <c r="N80" i="3" a="1"/>
  <c r="N80" i="3" s="1"/>
  <c r="O80" i="3"/>
  <c r="Q80" i="3"/>
  <c r="R80" i="3"/>
  <c r="H81" i="3" a="1"/>
  <c r="H81" i="3" s="1"/>
  <c r="L81" i="3"/>
  <c r="M81" i="3"/>
  <c r="N81" i="3" a="1"/>
  <c r="N81" i="3" s="1"/>
  <c r="O81" i="3"/>
  <c r="Q81" i="3"/>
  <c r="R81" i="3"/>
  <c r="H82" i="3" a="1"/>
  <c r="H82" i="3" s="1"/>
  <c r="L82" i="3"/>
  <c r="M82" i="3"/>
  <c r="N82" i="3" a="1"/>
  <c r="N82" i="3" s="1"/>
  <c r="O82" i="3"/>
  <c r="Q82" i="3"/>
  <c r="R82" i="3"/>
  <c r="H83" i="3" a="1"/>
  <c r="H83" i="3" s="1"/>
  <c r="L83" i="3"/>
  <c r="M83" i="3"/>
  <c r="N83" i="3" a="1"/>
  <c r="N83" i="3" s="1"/>
  <c r="O83" i="3"/>
  <c r="Q83" i="3"/>
  <c r="R83" i="3"/>
  <c r="H84" i="3" a="1"/>
  <c r="H84" i="3" s="1"/>
  <c r="L84" i="3"/>
  <c r="M84" i="3"/>
  <c r="N84" i="3" a="1"/>
  <c r="N84" i="3" s="1"/>
  <c r="O84" i="3"/>
  <c r="Q84" i="3"/>
  <c r="R84" i="3"/>
  <c r="H85" i="3" a="1"/>
  <c r="H85" i="3" s="1"/>
  <c r="L85" i="3"/>
  <c r="M85" i="3"/>
  <c r="N85" i="3" a="1"/>
  <c r="N85" i="3" s="1"/>
  <c r="O85" i="3"/>
  <c r="Q85" i="3"/>
  <c r="R85" i="3"/>
  <c r="H86" i="3" a="1"/>
  <c r="H86" i="3" s="1"/>
  <c r="L86" i="3"/>
  <c r="M86" i="3"/>
  <c r="N86" i="3" a="1"/>
  <c r="N86" i="3" s="1"/>
  <c r="O86" i="3"/>
  <c r="Q86" i="3"/>
  <c r="R86" i="3"/>
  <c r="H87" i="3" a="1"/>
  <c r="H87" i="3" s="1"/>
  <c r="L87" i="3"/>
  <c r="M87" i="3"/>
  <c r="N87" i="3" a="1"/>
  <c r="N87" i="3" s="1"/>
  <c r="O87" i="3"/>
  <c r="Q87" i="3"/>
  <c r="R87" i="3"/>
  <c r="H88" i="3" a="1"/>
  <c r="H88" i="3" s="1"/>
  <c r="L88" i="3"/>
  <c r="M88" i="3"/>
  <c r="N88" i="3" a="1"/>
  <c r="N88" i="3" s="1"/>
  <c r="O88" i="3"/>
  <c r="Q88" i="3"/>
  <c r="R88" i="3"/>
  <c r="H89" i="3" a="1"/>
  <c r="H89" i="3" s="1"/>
  <c r="L89" i="3"/>
  <c r="M89" i="3"/>
  <c r="N89" i="3" a="1"/>
  <c r="N89" i="3" s="1"/>
  <c r="O89" i="3"/>
  <c r="Q89" i="3"/>
  <c r="R89" i="3"/>
  <c r="H90" i="3" a="1"/>
  <c r="H90" i="3" s="1"/>
  <c r="L90" i="3"/>
  <c r="M90" i="3"/>
  <c r="N90" i="3" a="1"/>
  <c r="N90" i="3" s="1"/>
  <c r="O90" i="3"/>
  <c r="Q90" i="3"/>
  <c r="R90" i="3"/>
  <c r="H91" i="3" a="1"/>
  <c r="H91" i="3" s="1"/>
  <c r="L91" i="3"/>
  <c r="M91" i="3"/>
  <c r="N91" i="3" a="1"/>
  <c r="N91" i="3" s="1"/>
  <c r="O91" i="3"/>
  <c r="Q91" i="3"/>
  <c r="R91" i="3"/>
  <c r="H92" i="3" a="1"/>
  <c r="H92" i="3" s="1"/>
  <c r="L92" i="3"/>
  <c r="M92" i="3"/>
  <c r="N92" i="3" a="1"/>
  <c r="N92" i="3" s="1"/>
  <c r="O92" i="3"/>
  <c r="Q92" i="3"/>
  <c r="R92" i="3"/>
  <c r="H93" i="3" a="1"/>
  <c r="H93" i="3" s="1"/>
  <c r="L93" i="3"/>
  <c r="M93" i="3"/>
  <c r="N93" i="3" a="1"/>
  <c r="N93" i="3" s="1"/>
  <c r="O93" i="3"/>
  <c r="Q93" i="3"/>
  <c r="R93" i="3"/>
  <c r="H94" i="3" a="1"/>
  <c r="H94" i="3" s="1"/>
  <c r="L94" i="3"/>
  <c r="M94" i="3"/>
  <c r="N94" i="3" a="1"/>
  <c r="N94" i="3" s="1"/>
  <c r="O94" i="3"/>
  <c r="Q94" i="3"/>
  <c r="R94" i="3"/>
  <c r="H95" i="3" a="1"/>
  <c r="H95" i="3" s="1"/>
  <c r="L95" i="3"/>
  <c r="M95" i="3"/>
  <c r="N95" i="3" a="1"/>
  <c r="N95" i="3" s="1"/>
  <c r="O95" i="3"/>
  <c r="Q95" i="3"/>
  <c r="R95" i="3"/>
  <c r="H96" i="3" a="1"/>
  <c r="H96" i="3" s="1"/>
  <c r="L96" i="3"/>
  <c r="M96" i="3"/>
  <c r="N96" i="3" a="1"/>
  <c r="N96" i="3" s="1"/>
  <c r="O96" i="3"/>
  <c r="Q96" i="3"/>
  <c r="R96" i="3"/>
  <c r="H97" i="3" a="1"/>
  <c r="H97" i="3" s="1"/>
  <c r="L97" i="3"/>
  <c r="M97" i="3"/>
  <c r="N97" i="3" a="1"/>
  <c r="N97" i="3" s="1"/>
  <c r="O97" i="3"/>
  <c r="Q97" i="3"/>
  <c r="R97" i="3"/>
  <c r="H98" i="3" a="1"/>
  <c r="H98" i="3" s="1"/>
  <c r="L98" i="3"/>
  <c r="M98" i="3"/>
  <c r="N98" i="3" a="1"/>
  <c r="N98" i="3" s="1"/>
  <c r="O98" i="3"/>
  <c r="Q98" i="3"/>
  <c r="R98" i="3"/>
  <c r="H99" i="3" a="1"/>
  <c r="H99" i="3" s="1"/>
  <c r="L99" i="3"/>
  <c r="M99" i="3"/>
  <c r="N99" i="3" a="1"/>
  <c r="N99" i="3" s="1"/>
  <c r="O99" i="3"/>
  <c r="Q99" i="3"/>
  <c r="R99" i="3"/>
  <c r="H100" i="3" a="1"/>
  <c r="H100" i="3" s="1"/>
  <c r="L100" i="3"/>
  <c r="M100" i="3"/>
  <c r="N100" i="3" a="1"/>
  <c r="N100" i="3" s="1"/>
  <c r="O100" i="3"/>
  <c r="Q100" i="3"/>
  <c r="R100" i="3"/>
  <c r="H101" i="3" a="1"/>
  <c r="H101" i="3" s="1"/>
  <c r="L101" i="3"/>
  <c r="M101" i="3"/>
  <c r="N101" i="3" a="1"/>
  <c r="N101" i="3" s="1"/>
  <c r="O101" i="3"/>
  <c r="Q101" i="3"/>
  <c r="R101" i="3"/>
  <c r="H102" i="3" a="1"/>
  <c r="H102" i="3" s="1"/>
  <c r="L102" i="3"/>
  <c r="M102" i="3"/>
  <c r="N102" i="3" a="1"/>
  <c r="N102" i="3" s="1"/>
  <c r="O102" i="3"/>
  <c r="Q102" i="3"/>
  <c r="R102" i="3"/>
  <c r="H103" i="3" a="1"/>
  <c r="H103" i="3" s="1"/>
  <c r="L103" i="3"/>
  <c r="M103" i="3"/>
  <c r="N103" i="3" a="1"/>
  <c r="N103" i="3" s="1"/>
  <c r="O103" i="3"/>
  <c r="Q103" i="3"/>
  <c r="R103" i="3"/>
  <c r="H104" i="3" a="1"/>
  <c r="H104" i="3" s="1"/>
  <c r="L104" i="3"/>
  <c r="M104" i="3"/>
  <c r="N104" i="3" a="1"/>
  <c r="N104" i="3" s="1"/>
  <c r="O104" i="3"/>
  <c r="Q104" i="3"/>
  <c r="R104" i="3"/>
  <c r="H105" i="3" a="1"/>
  <c r="H105" i="3" s="1"/>
  <c r="L105" i="3"/>
  <c r="M105" i="3"/>
  <c r="N105" i="3" a="1"/>
  <c r="N105" i="3" s="1"/>
  <c r="O105" i="3"/>
  <c r="Q105" i="3"/>
  <c r="R105" i="3"/>
  <c r="H106" i="3" a="1"/>
  <c r="H106" i="3" s="1"/>
  <c r="L106" i="3"/>
  <c r="M106" i="3"/>
  <c r="N106" i="3" a="1"/>
  <c r="N106" i="3" s="1"/>
  <c r="O106" i="3"/>
  <c r="Q106" i="3"/>
  <c r="R106" i="3"/>
  <c r="H107" i="3" a="1"/>
  <c r="H107" i="3" s="1"/>
  <c r="L107" i="3"/>
  <c r="M107" i="3"/>
  <c r="N107" i="3" a="1"/>
  <c r="N107" i="3" s="1"/>
  <c r="O107" i="3"/>
  <c r="Q107" i="3"/>
  <c r="R107" i="3"/>
  <c r="H108" i="3" a="1"/>
  <c r="H108" i="3" s="1"/>
  <c r="L108" i="3"/>
  <c r="M108" i="3"/>
  <c r="N108" i="3" a="1"/>
  <c r="N108" i="3" s="1"/>
  <c r="O108" i="3"/>
  <c r="Q108" i="3"/>
  <c r="R108" i="3"/>
  <c r="H109" i="3" a="1"/>
  <c r="H109" i="3" s="1"/>
  <c r="L109" i="3"/>
  <c r="M109" i="3"/>
  <c r="N109" i="3" a="1"/>
  <c r="N109" i="3" s="1"/>
  <c r="O109" i="3"/>
  <c r="Q109" i="3"/>
  <c r="R109" i="3"/>
  <c r="H110" i="3" a="1"/>
  <c r="H110" i="3" s="1"/>
  <c r="L110" i="3"/>
  <c r="M110" i="3"/>
  <c r="N110" i="3" a="1"/>
  <c r="N110" i="3" s="1"/>
  <c r="O110" i="3"/>
  <c r="Q110" i="3"/>
  <c r="R110" i="3"/>
  <c r="H111" i="3" a="1"/>
  <c r="H111" i="3" s="1"/>
  <c r="L111" i="3"/>
  <c r="M111" i="3"/>
  <c r="N111" i="3" a="1"/>
  <c r="N111" i="3" s="1"/>
  <c r="O111" i="3"/>
  <c r="Q111" i="3"/>
  <c r="R111" i="3"/>
  <c r="H112" i="3" a="1"/>
  <c r="H112" i="3" s="1"/>
  <c r="L112" i="3"/>
  <c r="M112" i="3"/>
  <c r="N112" i="3" a="1"/>
  <c r="N112" i="3" s="1"/>
  <c r="O112" i="3"/>
  <c r="Q112" i="3"/>
  <c r="R112" i="3"/>
  <c r="H113" i="3" a="1"/>
  <c r="H113" i="3" s="1"/>
  <c r="L113" i="3"/>
  <c r="M113" i="3"/>
  <c r="N113" i="3" a="1"/>
  <c r="N113" i="3" s="1"/>
  <c r="O113" i="3"/>
  <c r="Q113" i="3"/>
  <c r="R113" i="3"/>
  <c r="H114" i="3" a="1"/>
  <c r="H114" i="3" s="1"/>
  <c r="L114" i="3"/>
  <c r="M114" i="3"/>
  <c r="N114" i="3" a="1"/>
  <c r="N114" i="3" s="1"/>
  <c r="O114" i="3"/>
  <c r="Q114" i="3"/>
  <c r="R114" i="3"/>
  <c r="H115" i="3" a="1"/>
  <c r="H115" i="3" s="1"/>
  <c r="L115" i="3"/>
  <c r="M115" i="3"/>
  <c r="N115" i="3" a="1"/>
  <c r="N115" i="3" s="1"/>
  <c r="O115" i="3"/>
  <c r="Q115" i="3"/>
  <c r="R115" i="3"/>
  <c r="H116" i="3" a="1"/>
  <c r="H116" i="3" s="1"/>
  <c r="L116" i="3"/>
  <c r="M116" i="3"/>
  <c r="N116" i="3" a="1"/>
  <c r="N116" i="3" s="1"/>
  <c r="O116" i="3"/>
  <c r="Q116" i="3"/>
  <c r="R116" i="3"/>
  <c r="H117" i="3" a="1"/>
  <c r="H117" i="3" s="1"/>
  <c r="L117" i="3"/>
  <c r="M117" i="3"/>
  <c r="N117" i="3" a="1"/>
  <c r="N117" i="3" s="1"/>
  <c r="O117" i="3"/>
  <c r="Q117" i="3"/>
  <c r="R117" i="3"/>
  <c r="H118" i="3" a="1"/>
  <c r="H118" i="3" s="1"/>
  <c r="L118" i="3"/>
  <c r="M118" i="3"/>
  <c r="N118" i="3" a="1"/>
  <c r="N118" i="3" s="1"/>
  <c r="O118" i="3"/>
  <c r="Q118" i="3"/>
  <c r="R118" i="3"/>
  <c r="H119" i="3" a="1"/>
  <c r="H119" i="3" s="1"/>
  <c r="L119" i="3"/>
  <c r="M119" i="3"/>
  <c r="N119" i="3" a="1"/>
  <c r="N119" i="3" s="1"/>
  <c r="O119" i="3"/>
  <c r="Q119" i="3"/>
  <c r="R119" i="3"/>
  <c r="H120" i="3" a="1"/>
  <c r="H120" i="3" s="1"/>
  <c r="L120" i="3"/>
  <c r="M120" i="3"/>
  <c r="N120" i="3" a="1"/>
  <c r="N120" i="3" s="1"/>
  <c r="O120" i="3"/>
  <c r="Q120" i="3"/>
  <c r="R120" i="3"/>
  <c r="H121" i="3" a="1"/>
  <c r="H121" i="3" s="1"/>
  <c r="L121" i="3"/>
  <c r="M121" i="3"/>
  <c r="N121" i="3" a="1"/>
  <c r="N121" i="3" s="1"/>
  <c r="O121" i="3"/>
  <c r="Q121" i="3"/>
  <c r="R121" i="3"/>
  <c r="H122" i="3" a="1"/>
  <c r="H122" i="3" s="1"/>
  <c r="L122" i="3"/>
  <c r="M122" i="3"/>
  <c r="N122" i="3" a="1"/>
  <c r="N122" i="3" s="1"/>
  <c r="O122" i="3"/>
  <c r="Q122" i="3"/>
  <c r="R122" i="3"/>
  <c r="H123" i="3" a="1"/>
  <c r="H123" i="3" s="1"/>
  <c r="L123" i="3"/>
  <c r="M123" i="3"/>
  <c r="N123" i="3" a="1"/>
  <c r="N123" i="3" s="1"/>
  <c r="O123" i="3"/>
  <c r="Q123" i="3"/>
  <c r="R123" i="3"/>
  <c r="H124" i="3" a="1"/>
  <c r="H124" i="3" s="1"/>
  <c r="L124" i="3"/>
  <c r="M124" i="3"/>
  <c r="N124" i="3" a="1"/>
  <c r="N124" i="3" s="1"/>
  <c r="O124" i="3"/>
  <c r="Q124" i="3"/>
  <c r="R124" i="3"/>
  <c r="H125" i="3" a="1"/>
  <c r="H125" i="3" s="1"/>
  <c r="L125" i="3"/>
  <c r="M125" i="3"/>
  <c r="N125" i="3" a="1"/>
  <c r="N125" i="3" s="1"/>
  <c r="O125" i="3"/>
  <c r="Q125" i="3"/>
  <c r="R125" i="3"/>
  <c r="H126" i="3" a="1"/>
  <c r="H126" i="3" s="1"/>
  <c r="L126" i="3"/>
  <c r="M126" i="3"/>
  <c r="N126" i="3" a="1"/>
  <c r="N126" i="3" s="1"/>
  <c r="O126" i="3"/>
  <c r="Q126" i="3"/>
  <c r="R126" i="3"/>
  <c r="H127" i="3" a="1"/>
  <c r="H127" i="3" s="1"/>
  <c r="L127" i="3"/>
  <c r="M127" i="3"/>
  <c r="N127" i="3" a="1"/>
  <c r="N127" i="3" s="1"/>
  <c r="O127" i="3"/>
  <c r="Q127" i="3"/>
  <c r="R127" i="3"/>
  <c r="H128" i="3" a="1"/>
  <c r="H128" i="3" s="1"/>
  <c r="L128" i="3"/>
  <c r="M128" i="3"/>
  <c r="N128" i="3" a="1"/>
  <c r="N128" i="3" s="1"/>
  <c r="O128" i="3"/>
  <c r="Q128" i="3"/>
  <c r="R128" i="3"/>
  <c r="H129" i="3" a="1"/>
  <c r="H129" i="3" s="1"/>
  <c r="L129" i="3"/>
  <c r="M129" i="3"/>
  <c r="N129" i="3" a="1"/>
  <c r="N129" i="3" s="1"/>
  <c r="O129" i="3"/>
  <c r="Q129" i="3"/>
  <c r="R129" i="3"/>
  <c r="H130" i="3" a="1"/>
  <c r="H130" i="3" s="1"/>
  <c r="L130" i="3"/>
  <c r="M130" i="3"/>
  <c r="N130" i="3" a="1"/>
  <c r="N130" i="3" s="1"/>
  <c r="O130" i="3"/>
  <c r="Q130" i="3"/>
  <c r="R130" i="3"/>
  <c r="H131" i="3" a="1"/>
  <c r="H131" i="3" s="1"/>
  <c r="L131" i="3"/>
  <c r="M131" i="3"/>
  <c r="N131" i="3" a="1"/>
  <c r="N131" i="3" s="1"/>
  <c r="O131" i="3"/>
  <c r="Q131" i="3"/>
  <c r="R131" i="3"/>
  <c r="H132" i="3" a="1"/>
  <c r="H132" i="3" s="1"/>
  <c r="L132" i="3"/>
  <c r="M132" i="3"/>
  <c r="N132" i="3" a="1"/>
  <c r="N132" i="3" s="1"/>
  <c r="O132" i="3"/>
  <c r="Q132" i="3"/>
  <c r="R132" i="3"/>
  <c r="H133" i="3" a="1"/>
  <c r="H133" i="3" s="1"/>
  <c r="L133" i="3"/>
  <c r="M133" i="3"/>
  <c r="N133" i="3" a="1"/>
  <c r="N133" i="3" s="1"/>
  <c r="O133" i="3"/>
  <c r="Q133" i="3"/>
  <c r="R133" i="3"/>
  <c r="H134" i="3" a="1"/>
  <c r="H134" i="3" s="1"/>
  <c r="L134" i="3"/>
  <c r="M134" i="3"/>
  <c r="N134" i="3" a="1"/>
  <c r="N134" i="3" s="1"/>
  <c r="O134" i="3"/>
  <c r="Q134" i="3"/>
  <c r="R134" i="3"/>
  <c r="H135" i="3" a="1"/>
  <c r="H135" i="3" s="1"/>
  <c r="L135" i="3"/>
  <c r="M135" i="3"/>
  <c r="N135" i="3" a="1"/>
  <c r="N135" i="3" s="1"/>
  <c r="O135" i="3"/>
  <c r="Q135" i="3"/>
  <c r="R135" i="3"/>
  <c r="H136" i="3" a="1"/>
  <c r="H136" i="3" s="1"/>
  <c r="L136" i="3"/>
  <c r="M136" i="3"/>
  <c r="N136" i="3" a="1"/>
  <c r="N136" i="3" s="1"/>
  <c r="O136" i="3"/>
  <c r="Q136" i="3"/>
  <c r="R136" i="3"/>
  <c r="H137" i="3" a="1"/>
  <c r="H137" i="3" s="1"/>
  <c r="L137" i="3"/>
  <c r="M137" i="3"/>
  <c r="N137" i="3" a="1"/>
  <c r="N137" i="3" s="1"/>
  <c r="O137" i="3"/>
  <c r="Q137" i="3"/>
  <c r="R137" i="3"/>
  <c r="H138" i="3" a="1"/>
  <c r="H138" i="3" s="1"/>
  <c r="L138" i="3"/>
  <c r="M138" i="3"/>
  <c r="N138" i="3" a="1"/>
  <c r="N138" i="3" s="1"/>
  <c r="O138" i="3"/>
  <c r="Q138" i="3"/>
  <c r="R138" i="3"/>
  <c r="H139" i="3" a="1"/>
  <c r="H139" i="3" s="1"/>
  <c r="L139" i="3"/>
  <c r="M139" i="3"/>
  <c r="N139" i="3" a="1"/>
  <c r="N139" i="3" s="1"/>
  <c r="O139" i="3"/>
  <c r="Q139" i="3"/>
  <c r="R139" i="3"/>
  <c r="H140" i="3" a="1"/>
  <c r="H140" i="3" s="1"/>
  <c r="L140" i="3"/>
  <c r="M140" i="3"/>
  <c r="N140" i="3" a="1"/>
  <c r="N140" i="3" s="1"/>
  <c r="O140" i="3"/>
  <c r="Q140" i="3"/>
  <c r="R140" i="3"/>
  <c r="H141" i="3" a="1"/>
  <c r="H141" i="3" s="1"/>
  <c r="L141" i="3"/>
  <c r="M141" i="3"/>
  <c r="N141" i="3" a="1"/>
  <c r="N141" i="3" s="1"/>
  <c r="O141" i="3"/>
  <c r="Q141" i="3"/>
  <c r="R141" i="3"/>
  <c r="H142" i="3" a="1"/>
  <c r="H142" i="3" s="1"/>
  <c r="L142" i="3"/>
  <c r="M142" i="3"/>
  <c r="N142" i="3" a="1"/>
  <c r="N142" i="3" s="1"/>
  <c r="O142" i="3"/>
  <c r="Q142" i="3"/>
  <c r="R142" i="3"/>
  <c r="H143" i="3" a="1"/>
  <c r="H143" i="3" s="1"/>
  <c r="L143" i="3"/>
  <c r="M143" i="3"/>
  <c r="N143" i="3" a="1"/>
  <c r="N143" i="3" s="1"/>
  <c r="O143" i="3"/>
  <c r="Q143" i="3"/>
  <c r="R143" i="3"/>
  <c r="H144" i="3" a="1"/>
  <c r="H144" i="3" s="1"/>
  <c r="L144" i="3"/>
  <c r="M144" i="3"/>
  <c r="N144" i="3" a="1"/>
  <c r="N144" i="3" s="1"/>
  <c r="O144" i="3"/>
  <c r="Q144" i="3"/>
  <c r="R144" i="3"/>
  <c r="H145" i="3" a="1"/>
  <c r="H145" i="3" s="1"/>
  <c r="L145" i="3"/>
  <c r="M145" i="3"/>
  <c r="N145" i="3" a="1"/>
  <c r="N145" i="3" s="1"/>
  <c r="O145" i="3"/>
  <c r="Q145" i="3"/>
  <c r="R145" i="3"/>
  <c r="H146" i="3" a="1"/>
  <c r="H146" i="3" s="1"/>
  <c r="L146" i="3"/>
  <c r="M146" i="3"/>
  <c r="N146" i="3" a="1"/>
  <c r="N146" i="3" s="1"/>
  <c r="O146" i="3"/>
  <c r="Q146" i="3"/>
  <c r="R146" i="3"/>
  <c r="H147" i="3" a="1"/>
  <c r="H147" i="3" s="1"/>
  <c r="L147" i="3"/>
  <c r="M147" i="3"/>
  <c r="N147" i="3" a="1"/>
  <c r="N147" i="3" s="1"/>
  <c r="O147" i="3"/>
  <c r="Q147" i="3"/>
  <c r="R147" i="3"/>
  <c r="H148" i="3" a="1"/>
  <c r="H148" i="3" s="1"/>
  <c r="L148" i="3"/>
  <c r="M148" i="3"/>
  <c r="N148" i="3" a="1"/>
  <c r="N148" i="3" s="1"/>
  <c r="O148" i="3"/>
  <c r="Q148" i="3"/>
  <c r="R148" i="3"/>
  <c r="H149" i="3" a="1"/>
  <c r="H149" i="3" s="1"/>
  <c r="L149" i="3"/>
  <c r="M149" i="3"/>
  <c r="N149" i="3" a="1"/>
  <c r="N149" i="3" s="1"/>
  <c r="O149" i="3"/>
  <c r="Q149" i="3"/>
  <c r="R149" i="3"/>
  <c r="H150" i="3" a="1"/>
  <c r="H150" i="3" s="1"/>
  <c r="L150" i="3"/>
  <c r="M150" i="3"/>
  <c r="N150" i="3" a="1"/>
  <c r="N150" i="3" s="1"/>
  <c r="O150" i="3"/>
  <c r="Q150" i="3"/>
  <c r="R150" i="3"/>
  <c r="S6" i="7"/>
  <c r="S7" i="7"/>
  <c r="S8" i="7"/>
  <c r="S9" i="7"/>
  <c r="S10" i="7"/>
  <c r="S11" i="7"/>
  <c r="S12" i="7"/>
  <c r="S13" i="7"/>
  <c r="S14" i="7"/>
  <c r="S15" i="7"/>
  <c r="S16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S38" i="7"/>
  <c r="S39" i="7"/>
  <c r="S40" i="7"/>
  <c r="S41" i="7"/>
  <c r="S42" i="7"/>
  <c r="S43" i="7"/>
  <c r="S44" i="7"/>
  <c r="S45" i="7"/>
  <c r="S46" i="7"/>
  <c r="S47" i="7"/>
  <c r="S48" i="7"/>
  <c r="S49" i="7"/>
  <c r="S50" i="7"/>
  <c r="S51" i="7"/>
  <c r="S52" i="7"/>
  <c r="S53" i="7"/>
  <c r="S54" i="7"/>
  <c r="S55" i="7"/>
  <c r="S56" i="7"/>
  <c r="S57" i="7"/>
  <c r="S58" i="7"/>
  <c r="S59" i="7"/>
  <c r="S60" i="7"/>
  <c r="S61" i="7"/>
  <c r="S62" i="7"/>
  <c r="S63" i="7"/>
  <c r="S64" i="7"/>
  <c r="S65" i="7"/>
  <c r="S66" i="7"/>
  <c r="S67" i="7"/>
  <c r="S68" i="7"/>
  <c r="S69" i="7"/>
  <c r="S70" i="7"/>
  <c r="S71" i="7"/>
  <c r="S72" i="7"/>
  <c r="S73" i="7"/>
  <c r="S74" i="7"/>
  <c r="S75" i="7"/>
  <c r="S76" i="7"/>
  <c r="S77" i="7"/>
  <c r="S78" i="7"/>
  <c r="S79" i="7"/>
  <c r="S80" i="7"/>
  <c r="S81" i="7"/>
  <c r="S82" i="7"/>
  <c r="S83" i="7"/>
  <c r="S84" i="7"/>
  <c r="S85" i="7"/>
  <c r="S86" i="7"/>
  <c r="S87" i="7"/>
  <c r="S88" i="7"/>
  <c r="S89" i="7"/>
  <c r="S90" i="7"/>
  <c r="S91" i="7"/>
  <c r="S92" i="7"/>
  <c r="S93" i="7"/>
  <c r="S94" i="7"/>
  <c r="S95" i="7"/>
  <c r="S96" i="7"/>
  <c r="S97" i="7"/>
  <c r="S98" i="7"/>
  <c r="S99" i="7"/>
  <c r="S100" i="7"/>
  <c r="S101" i="7"/>
  <c r="S102" i="7"/>
  <c r="S103" i="7"/>
  <c r="S104" i="7"/>
  <c r="S105" i="7"/>
  <c r="S106" i="7"/>
  <c r="S107" i="7"/>
  <c r="S108" i="7"/>
  <c r="S109" i="7"/>
  <c r="S110" i="7"/>
  <c r="S111" i="7"/>
  <c r="S112" i="7"/>
  <c r="S113" i="7"/>
  <c r="S114" i="7"/>
  <c r="S115" i="7"/>
  <c r="S116" i="7"/>
  <c r="S117" i="7"/>
  <c r="S118" i="7"/>
  <c r="S119" i="7"/>
  <c r="S120" i="7"/>
  <c r="S121" i="7"/>
  <c r="S122" i="7"/>
  <c r="S123" i="7"/>
  <c r="S124" i="7"/>
  <c r="S125" i="7"/>
  <c r="S126" i="7"/>
  <c r="S127" i="7"/>
  <c r="S128" i="7"/>
  <c r="S129" i="7"/>
  <c r="S130" i="7"/>
  <c r="S131" i="7"/>
  <c r="S132" i="7"/>
  <c r="S133" i="7"/>
  <c r="S134" i="7"/>
  <c r="S135" i="7"/>
  <c r="S136" i="7"/>
  <c r="S137" i="7"/>
  <c r="S138" i="7"/>
  <c r="S139" i="7"/>
  <c r="S140" i="7"/>
  <c r="S141" i="7"/>
  <c r="S142" i="7"/>
  <c r="S143" i="7"/>
  <c r="S144" i="7"/>
  <c r="S145" i="7"/>
  <c r="S146" i="7"/>
  <c r="S147" i="7"/>
  <c r="S148" i="7"/>
  <c r="S149" i="7"/>
  <c r="S150" i="7"/>
  <c r="M5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0" i="7"/>
  <c r="M4" i="7"/>
  <c r="B4" i="7"/>
  <c r="Q5" i="7" l="1"/>
  <c r="Q6" i="7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87" i="7"/>
  <c r="Q88" i="7"/>
  <c r="Q89" i="7"/>
  <c r="Q90" i="7"/>
  <c r="Q91" i="7"/>
  <c r="Q92" i="7"/>
  <c r="Q93" i="7"/>
  <c r="Q94" i="7"/>
  <c r="Q95" i="7"/>
  <c r="Q96" i="7"/>
  <c r="Q97" i="7"/>
  <c r="Q98" i="7"/>
  <c r="Q99" i="7"/>
  <c r="Q100" i="7"/>
  <c r="Q101" i="7"/>
  <c r="Q102" i="7"/>
  <c r="Q103" i="7"/>
  <c r="Q104" i="7"/>
  <c r="Q105" i="7"/>
  <c r="Q106" i="7"/>
  <c r="Q107" i="7"/>
  <c r="Q108" i="7"/>
  <c r="Q109" i="7"/>
  <c r="Q110" i="7"/>
  <c r="Q111" i="7"/>
  <c r="Q112" i="7"/>
  <c r="Q113" i="7"/>
  <c r="Q114" i="7"/>
  <c r="Q115" i="7"/>
  <c r="Q116" i="7"/>
  <c r="Q117" i="7"/>
  <c r="Q118" i="7"/>
  <c r="Q119" i="7"/>
  <c r="Q120" i="7"/>
  <c r="Q121" i="7"/>
  <c r="Q122" i="7"/>
  <c r="Q123" i="7"/>
  <c r="Q124" i="7"/>
  <c r="Q125" i="7"/>
  <c r="Q126" i="7"/>
  <c r="Q127" i="7"/>
  <c r="Q128" i="7"/>
  <c r="Q129" i="7"/>
  <c r="Q130" i="7"/>
  <c r="Q131" i="7"/>
  <c r="Q132" i="7"/>
  <c r="Q133" i="7"/>
  <c r="Q134" i="7"/>
  <c r="Q135" i="7"/>
  <c r="Q136" i="7"/>
  <c r="Q137" i="7"/>
  <c r="Q138" i="7"/>
  <c r="Q139" i="7"/>
  <c r="Q140" i="7"/>
  <c r="Q141" i="7"/>
  <c r="Q142" i="7"/>
  <c r="Q143" i="7"/>
  <c r="Q144" i="7"/>
  <c r="Q145" i="7"/>
  <c r="Q146" i="7"/>
  <c r="Q147" i="7"/>
  <c r="Q148" i="7"/>
  <c r="Q149" i="7"/>
  <c r="Q150" i="7"/>
  <c r="Q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4" i="7" l="1"/>
  <c r="H4" i="7"/>
  <c r="B5" i="7"/>
  <c r="C5" i="7"/>
  <c r="D5" i="7"/>
  <c r="E5" i="7"/>
  <c r="F5" i="7"/>
  <c r="G5" i="7"/>
  <c r="H5" i="7"/>
  <c r="B6" i="7"/>
  <c r="C6" i="7"/>
  <c r="D6" i="7"/>
  <c r="E6" i="7"/>
  <c r="F6" i="7"/>
  <c r="G6" i="7"/>
  <c r="H6" i="7"/>
  <c r="B7" i="7"/>
  <c r="C7" i="7"/>
  <c r="D7" i="7"/>
  <c r="E7" i="7"/>
  <c r="F7" i="7"/>
  <c r="G7" i="7"/>
  <c r="H7" i="7"/>
  <c r="B8" i="7"/>
  <c r="C8" i="7"/>
  <c r="D8" i="7"/>
  <c r="E8" i="7"/>
  <c r="F8" i="7"/>
  <c r="G8" i="7"/>
  <c r="H8" i="7"/>
  <c r="B9" i="7"/>
  <c r="C9" i="7"/>
  <c r="D9" i="7"/>
  <c r="E9" i="7"/>
  <c r="F9" i="7"/>
  <c r="G9" i="7"/>
  <c r="H9" i="7"/>
  <c r="B10" i="7"/>
  <c r="C10" i="7"/>
  <c r="D10" i="7"/>
  <c r="E10" i="7"/>
  <c r="F10" i="7"/>
  <c r="G10" i="7"/>
  <c r="H10" i="7"/>
  <c r="B11" i="7"/>
  <c r="C11" i="7"/>
  <c r="D11" i="7"/>
  <c r="E11" i="7"/>
  <c r="F11" i="7"/>
  <c r="G11" i="7"/>
  <c r="H11" i="7"/>
  <c r="B12" i="7"/>
  <c r="C12" i="7"/>
  <c r="D12" i="7"/>
  <c r="E12" i="7"/>
  <c r="F12" i="7"/>
  <c r="G12" i="7"/>
  <c r="H12" i="7"/>
  <c r="B13" i="7"/>
  <c r="C13" i="7"/>
  <c r="D13" i="7"/>
  <c r="E13" i="7"/>
  <c r="F13" i="7"/>
  <c r="G13" i="7"/>
  <c r="H13" i="7"/>
  <c r="B14" i="7"/>
  <c r="C14" i="7"/>
  <c r="D14" i="7"/>
  <c r="E14" i="7"/>
  <c r="F14" i="7"/>
  <c r="G14" i="7"/>
  <c r="H14" i="7"/>
  <c r="B15" i="7"/>
  <c r="C15" i="7"/>
  <c r="D15" i="7"/>
  <c r="E15" i="7"/>
  <c r="F15" i="7"/>
  <c r="G15" i="7"/>
  <c r="H15" i="7"/>
  <c r="B16" i="7"/>
  <c r="C16" i="7"/>
  <c r="D16" i="7"/>
  <c r="E16" i="7"/>
  <c r="F16" i="7"/>
  <c r="G16" i="7"/>
  <c r="H16" i="7"/>
  <c r="B17" i="7"/>
  <c r="C17" i="7"/>
  <c r="D17" i="7"/>
  <c r="E17" i="7"/>
  <c r="F17" i="7"/>
  <c r="G17" i="7"/>
  <c r="H17" i="7"/>
  <c r="B18" i="7"/>
  <c r="C18" i="7"/>
  <c r="D18" i="7"/>
  <c r="E18" i="7"/>
  <c r="F18" i="7"/>
  <c r="G18" i="7"/>
  <c r="H18" i="7"/>
  <c r="B19" i="7"/>
  <c r="C19" i="7"/>
  <c r="D19" i="7"/>
  <c r="E19" i="7"/>
  <c r="F19" i="7"/>
  <c r="G19" i="7"/>
  <c r="H19" i="7"/>
  <c r="B20" i="7"/>
  <c r="C20" i="7"/>
  <c r="D20" i="7"/>
  <c r="E20" i="7"/>
  <c r="F20" i="7"/>
  <c r="G20" i="7"/>
  <c r="H20" i="7"/>
  <c r="B21" i="7"/>
  <c r="C21" i="7"/>
  <c r="D21" i="7"/>
  <c r="E21" i="7"/>
  <c r="F21" i="7"/>
  <c r="G21" i="7"/>
  <c r="H21" i="7"/>
  <c r="B22" i="7"/>
  <c r="C22" i="7"/>
  <c r="D22" i="7"/>
  <c r="E22" i="7"/>
  <c r="F22" i="7"/>
  <c r="G22" i="7"/>
  <c r="H22" i="7"/>
  <c r="B23" i="7"/>
  <c r="C23" i="7"/>
  <c r="D23" i="7"/>
  <c r="E23" i="7"/>
  <c r="F23" i="7"/>
  <c r="G23" i="7"/>
  <c r="H23" i="7"/>
  <c r="B24" i="7"/>
  <c r="C24" i="7"/>
  <c r="D24" i="7"/>
  <c r="E24" i="7"/>
  <c r="F24" i="7"/>
  <c r="G24" i="7"/>
  <c r="H24" i="7"/>
  <c r="B25" i="7"/>
  <c r="C25" i="7"/>
  <c r="D25" i="7"/>
  <c r="E25" i="7"/>
  <c r="F25" i="7"/>
  <c r="G25" i="7"/>
  <c r="H25" i="7"/>
  <c r="B26" i="7"/>
  <c r="C26" i="7"/>
  <c r="D26" i="7"/>
  <c r="E26" i="7"/>
  <c r="F26" i="7"/>
  <c r="G26" i="7"/>
  <c r="H26" i="7"/>
  <c r="B27" i="7"/>
  <c r="C27" i="7"/>
  <c r="D27" i="7"/>
  <c r="E27" i="7"/>
  <c r="F27" i="7"/>
  <c r="G27" i="7"/>
  <c r="H27" i="7"/>
  <c r="B28" i="7"/>
  <c r="C28" i="7"/>
  <c r="D28" i="7"/>
  <c r="E28" i="7"/>
  <c r="F28" i="7"/>
  <c r="G28" i="7"/>
  <c r="H28" i="7"/>
  <c r="B29" i="7"/>
  <c r="C29" i="7"/>
  <c r="D29" i="7"/>
  <c r="E29" i="7"/>
  <c r="F29" i="7"/>
  <c r="G29" i="7"/>
  <c r="H29" i="7"/>
  <c r="B30" i="7"/>
  <c r="C30" i="7"/>
  <c r="D30" i="7"/>
  <c r="E30" i="7"/>
  <c r="F30" i="7"/>
  <c r="G30" i="7"/>
  <c r="H30" i="7"/>
  <c r="B31" i="7"/>
  <c r="C31" i="7"/>
  <c r="D31" i="7"/>
  <c r="E31" i="7"/>
  <c r="F31" i="7"/>
  <c r="G31" i="7"/>
  <c r="H31" i="7"/>
  <c r="B32" i="7"/>
  <c r="C32" i="7"/>
  <c r="D32" i="7"/>
  <c r="E32" i="7"/>
  <c r="F32" i="7"/>
  <c r="G32" i="7"/>
  <c r="H32" i="7"/>
  <c r="B33" i="7"/>
  <c r="C33" i="7"/>
  <c r="D33" i="7"/>
  <c r="E33" i="7"/>
  <c r="F33" i="7"/>
  <c r="G33" i="7"/>
  <c r="H33" i="7"/>
  <c r="B34" i="7"/>
  <c r="C34" i="7"/>
  <c r="D34" i="7"/>
  <c r="E34" i="7"/>
  <c r="F34" i="7"/>
  <c r="G34" i="7"/>
  <c r="H34" i="7"/>
  <c r="B35" i="7"/>
  <c r="C35" i="7"/>
  <c r="D35" i="7"/>
  <c r="E35" i="7"/>
  <c r="F35" i="7"/>
  <c r="G35" i="7"/>
  <c r="H35" i="7"/>
  <c r="B36" i="7"/>
  <c r="C36" i="7"/>
  <c r="D36" i="7"/>
  <c r="E36" i="7"/>
  <c r="F36" i="7"/>
  <c r="G36" i="7"/>
  <c r="H36" i="7"/>
  <c r="B37" i="7"/>
  <c r="C37" i="7"/>
  <c r="D37" i="7"/>
  <c r="E37" i="7"/>
  <c r="F37" i="7"/>
  <c r="G37" i="7"/>
  <c r="H37" i="7"/>
  <c r="B38" i="7"/>
  <c r="C38" i="7"/>
  <c r="D38" i="7"/>
  <c r="E38" i="7"/>
  <c r="F38" i="7"/>
  <c r="G38" i="7"/>
  <c r="H38" i="7"/>
  <c r="B39" i="7"/>
  <c r="C39" i="7"/>
  <c r="D39" i="7"/>
  <c r="E39" i="7"/>
  <c r="F39" i="7"/>
  <c r="G39" i="7"/>
  <c r="H39" i="7"/>
  <c r="B40" i="7"/>
  <c r="C40" i="7"/>
  <c r="D40" i="7"/>
  <c r="E40" i="7"/>
  <c r="F40" i="7"/>
  <c r="G40" i="7"/>
  <c r="H40" i="7"/>
  <c r="B41" i="7"/>
  <c r="C41" i="7"/>
  <c r="D41" i="7"/>
  <c r="E41" i="7"/>
  <c r="F41" i="7"/>
  <c r="G41" i="7"/>
  <c r="H41" i="7"/>
  <c r="B42" i="7"/>
  <c r="C42" i="7"/>
  <c r="D42" i="7"/>
  <c r="E42" i="7"/>
  <c r="F42" i="7"/>
  <c r="G42" i="7"/>
  <c r="H42" i="7"/>
  <c r="B43" i="7"/>
  <c r="C43" i="7"/>
  <c r="D43" i="7"/>
  <c r="E43" i="7"/>
  <c r="F43" i="7"/>
  <c r="G43" i="7"/>
  <c r="H43" i="7"/>
  <c r="B44" i="7"/>
  <c r="C44" i="7"/>
  <c r="D44" i="7"/>
  <c r="E44" i="7"/>
  <c r="F44" i="7"/>
  <c r="G44" i="7"/>
  <c r="H44" i="7"/>
  <c r="B45" i="7"/>
  <c r="C45" i="7"/>
  <c r="D45" i="7"/>
  <c r="E45" i="7"/>
  <c r="F45" i="7"/>
  <c r="G45" i="7"/>
  <c r="H45" i="7"/>
  <c r="B46" i="7"/>
  <c r="C46" i="7"/>
  <c r="D46" i="7"/>
  <c r="E46" i="7"/>
  <c r="F46" i="7"/>
  <c r="G46" i="7"/>
  <c r="H46" i="7"/>
  <c r="B47" i="7"/>
  <c r="C47" i="7"/>
  <c r="D47" i="7"/>
  <c r="E47" i="7"/>
  <c r="F47" i="7"/>
  <c r="G47" i="7"/>
  <c r="H47" i="7"/>
  <c r="B48" i="7"/>
  <c r="C48" i="7"/>
  <c r="D48" i="7"/>
  <c r="E48" i="7"/>
  <c r="F48" i="7"/>
  <c r="G48" i="7"/>
  <c r="H48" i="7"/>
  <c r="B49" i="7"/>
  <c r="C49" i="7"/>
  <c r="D49" i="7"/>
  <c r="E49" i="7"/>
  <c r="F49" i="7"/>
  <c r="G49" i="7"/>
  <c r="H49" i="7"/>
  <c r="B50" i="7"/>
  <c r="C50" i="7"/>
  <c r="D50" i="7"/>
  <c r="E50" i="7"/>
  <c r="F50" i="7"/>
  <c r="G50" i="7"/>
  <c r="H50" i="7"/>
  <c r="B51" i="7"/>
  <c r="C51" i="7"/>
  <c r="D51" i="7"/>
  <c r="E51" i="7"/>
  <c r="F51" i="7"/>
  <c r="G51" i="7"/>
  <c r="H51" i="7"/>
  <c r="B52" i="7"/>
  <c r="C52" i="7"/>
  <c r="D52" i="7"/>
  <c r="E52" i="7"/>
  <c r="F52" i="7"/>
  <c r="G52" i="7"/>
  <c r="H52" i="7"/>
  <c r="B53" i="7"/>
  <c r="C53" i="7"/>
  <c r="D53" i="7"/>
  <c r="E53" i="7"/>
  <c r="F53" i="7"/>
  <c r="G53" i="7"/>
  <c r="H53" i="7"/>
  <c r="B54" i="7"/>
  <c r="C54" i="7"/>
  <c r="D54" i="7"/>
  <c r="E54" i="7"/>
  <c r="F54" i="7"/>
  <c r="G54" i="7"/>
  <c r="H54" i="7"/>
  <c r="B55" i="7"/>
  <c r="C55" i="7"/>
  <c r="D55" i="7"/>
  <c r="E55" i="7"/>
  <c r="F55" i="7"/>
  <c r="G55" i="7"/>
  <c r="H55" i="7"/>
  <c r="B56" i="7"/>
  <c r="C56" i="7"/>
  <c r="D56" i="7"/>
  <c r="E56" i="7"/>
  <c r="F56" i="7"/>
  <c r="G56" i="7"/>
  <c r="H56" i="7"/>
  <c r="B57" i="7"/>
  <c r="C57" i="7"/>
  <c r="D57" i="7"/>
  <c r="E57" i="7"/>
  <c r="F57" i="7"/>
  <c r="G57" i="7"/>
  <c r="H57" i="7"/>
  <c r="B58" i="7"/>
  <c r="C58" i="7"/>
  <c r="D58" i="7"/>
  <c r="E58" i="7"/>
  <c r="F58" i="7"/>
  <c r="G58" i="7"/>
  <c r="H58" i="7"/>
  <c r="B59" i="7"/>
  <c r="C59" i="7"/>
  <c r="D59" i="7"/>
  <c r="E59" i="7"/>
  <c r="F59" i="7"/>
  <c r="G59" i="7"/>
  <c r="H59" i="7"/>
  <c r="B60" i="7"/>
  <c r="C60" i="7"/>
  <c r="D60" i="7"/>
  <c r="E60" i="7"/>
  <c r="F60" i="7"/>
  <c r="G60" i="7"/>
  <c r="H60" i="7"/>
  <c r="B61" i="7"/>
  <c r="C61" i="7"/>
  <c r="D61" i="7"/>
  <c r="E61" i="7"/>
  <c r="F61" i="7"/>
  <c r="G61" i="7"/>
  <c r="H61" i="7"/>
  <c r="B62" i="7"/>
  <c r="C62" i="7"/>
  <c r="D62" i="7"/>
  <c r="E62" i="7"/>
  <c r="F62" i="7"/>
  <c r="G62" i="7"/>
  <c r="H62" i="7"/>
  <c r="B63" i="7"/>
  <c r="C63" i="7"/>
  <c r="D63" i="7"/>
  <c r="E63" i="7"/>
  <c r="F63" i="7"/>
  <c r="G63" i="7"/>
  <c r="H63" i="7"/>
  <c r="B64" i="7"/>
  <c r="C64" i="7"/>
  <c r="D64" i="7"/>
  <c r="E64" i="7"/>
  <c r="F64" i="7"/>
  <c r="G64" i="7"/>
  <c r="H64" i="7"/>
  <c r="B65" i="7"/>
  <c r="C65" i="7"/>
  <c r="D65" i="7"/>
  <c r="E65" i="7"/>
  <c r="F65" i="7"/>
  <c r="G65" i="7"/>
  <c r="H65" i="7"/>
  <c r="B66" i="7"/>
  <c r="C66" i="7"/>
  <c r="D66" i="7"/>
  <c r="E66" i="7"/>
  <c r="F66" i="7"/>
  <c r="G66" i="7"/>
  <c r="H66" i="7"/>
  <c r="B67" i="7"/>
  <c r="C67" i="7"/>
  <c r="D67" i="7"/>
  <c r="E67" i="7"/>
  <c r="F67" i="7"/>
  <c r="G67" i="7"/>
  <c r="H67" i="7"/>
  <c r="B68" i="7"/>
  <c r="C68" i="7"/>
  <c r="D68" i="7"/>
  <c r="E68" i="7"/>
  <c r="F68" i="7"/>
  <c r="G68" i="7"/>
  <c r="H68" i="7"/>
  <c r="B69" i="7"/>
  <c r="C69" i="7"/>
  <c r="D69" i="7"/>
  <c r="E69" i="7"/>
  <c r="F69" i="7"/>
  <c r="G69" i="7"/>
  <c r="H69" i="7"/>
  <c r="B70" i="7"/>
  <c r="C70" i="7"/>
  <c r="D70" i="7"/>
  <c r="E70" i="7"/>
  <c r="F70" i="7"/>
  <c r="G70" i="7"/>
  <c r="H70" i="7"/>
  <c r="B71" i="7"/>
  <c r="C71" i="7"/>
  <c r="D71" i="7"/>
  <c r="E71" i="7"/>
  <c r="F71" i="7"/>
  <c r="G71" i="7"/>
  <c r="H71" i="7"/>
  <c r="B72" i="7"/>
  <c r="C72" i="7"/>
  <c r="D72" i="7"/>
  <c r="E72" i="7"/>
  <c r="F72" i="7"/>
  <c r="G72" i="7"/>
  <c r="H72" i="7"/>
  <c r="B73" i="7"/>
  <c r="C73" i="7"/>
  <c r="D73" i="7"/>
  <c r="E73" i="7"/>
  <c r="F73" i="7"/>
  <c r="G73" i="7"/>
  <c r="H73" i="7"/>
  <c r="B74" i="7"/>
  <c r="C74" i="7"/>
  <c r="D74" i="7"/>
  <c r="E74" i="7"/>
  <c r="F74" i="7"/>
  <c r="G74" i="7"/>
  <c r="H74" i="7"/>
  <c r="B75" i="7"/>
  <c r="C75" i="7"/>
  <c r="D75" i="7"/>
  <c r="E75" i="7"/>
  <c r="F75" i="7"/>
  <c r="G75" i="7"/>
  <c r="H75" i="7"/>
  <c r="B76" i="7"/>
  <c r="C76" i="7"/>
  <c r="D76" i="7"/>
  <c r="E76" i="7"/>
  <c r="F76" i="7"/>
  <c r="G76" i="7"/>
  <c r="H76" i="7"/>
  <c r="B77" i="7"/>
  <c r="C77" i="7"/>
  <c r="D77" i="7"/>
  <c r="E77" i="7"/>
  <c r="F77" i="7"/>
  <c r="G77" i="7"/>
  <c r="H77" i="7"/>
  <c r="B78" i="7"/>
  <c r="C78" i="7"/>
  <c r="D78" i="7"/>
  <c r="E78" i="7"/>
  <c r="F78" i="7"/>
  <c r="G78" i="7"/>
  <c r="H78" i="7"/>
  <c r="B79" i="7"/>
  <c r="C79" i="7"/>
  <c r="D79" i="7"/>
  <c r="E79" i="7"/>
  <c r="F79" i="7"/>
  <c r="G79" i="7"/>
  <c r="H79" i="7"/>
  <c r="B80" i="7"/>
  <c r="C80" i="7"/>
  <c r="D80" i="7"/>
  <c r="E80" i="7"/>
  <c r="F80" i="7"/>
  <c r="G80" i="7"/>
  <c r="H80" i="7"/>
  <c r="B81" i="7"/>
  <c r="C81" i="7"/>
  <c r="D81" i="7"/>
  <c r="E81" i="7"/>
  <c r="F81" i="7"/>
  <c r="G81" i="7"/>
  <c r="H81" i="7"/>
  <c r="B82" i="7"/>
  <c r="C82" i="7"/>
  <c r="D82" i="7"/>
  <c r="E82" i="7"/>
  <c r="F82" i="7"/>
  <c r="G82" i="7"/>
  <c r="H82" i="7"/>
  <c r="B83" i="7"/>
  <c r="C83" i="7"/>
  <c r="D83" i="7"/>
  <c r="E83" i="7"/>
  <c r="F83" i="7"/>
  <c r="G83" i="7"/>
  <c r="H83" i="7"/>
  <c r="B84" i="7"/>
  <c r="C84" i="7"/>
  <c r="D84" i="7"/>
  <c r="E84" i="7"/>
  <c r="F84" i="7"/>
  <c r="G84" i="7"/>
  <c r="H84" i="7"/>
  <c r="B85" i="7"/>
  <c r="C85" i="7"/>
  <c r="D85" i="7"/>
  <c r="E85" i="7"/>
  <c r="F85" i="7"/>
  <c r="G85" i="7"/>
  <c r="H85" i="7"/>
  <c r="B86" i="7"/>
  <c r="C86" i="7"/>
  <c r="D86" i="7"/>
  <c r="E86" i="7"/>
  <c r="F86" i="7"/>
  <c r="G86" i="7"/>
  <c r="H86" i="7"/>
  <c r="B87" i="7"/>
  <c r="C87" i="7"/>
  <c r="D87" i="7"/>
  <c r="E87" i="7"/>
  <c r="F87" i="7"/>
  <c r="G87" i="7"/>
  <c r="H87" i="7"/>
  <c r="B88" i="7"/>
  <c r="C88" i="7"/>
  <c r="D88" i="7"/>
  <c r="E88" i="7"/>
  <c r="F88" i="7"/>
  <c r="G88" i="7"/>
  <c r="H88" i="7"/>
  <c r="B89" i="7"/>
  <c r="C89" i="7"/>
  <c r="D89" i="7"/>
  <c r="E89" i="7"/>
  <c r="F89" i="7"/>
  <c r="G89" i="7"/>
  <c r="H89" i="7"/>
  <c r="B90" i="7"/>
  <c r="C90" i="7"/>
  <c r="D90" i="7"/>
  <c r="E90" i="7"/>
  <c r="F90" i="7"/>
  <c r="G90" i="7"/>
  <c r="H90" i="7"/>
  <c r="B91" i="7"/>
  <c r="C91" i="7"/>
  <c r="D91" i="7"/>
  <c r="E91" i="7"/>
  <c r="F91" i="7"/>
  <c r="G91" i="7"/>
  <c r="H91" i="7"/>
  <c r="B92" i="7"/>
  <c r="C92" i="7"/>
  <c r="D92" i="7"/>
  <c r="E92" i="7"/>
  <c r="F92" i="7"/>
  <c r="G92" i="7"/>
  <c r="H92" i="7"/>
  <c r="B93" i="7"/>
  <c r="C93" i="7"/>
  <c r="D93" i="7"/>
  <c r="E93" i="7"/>
  <c r="F93" i="7"/>
  <c r="G93" i="7"/>
  <c r="H93" i="7"/>
  <c r="B94" i="7"/>
  <c r="C94" i="7"/>
  <c r="D94" i="7"/>
  <c r="E94" i="7"/>
  <c r="F94" i="7"/>
  <c r="G94" i="7"/>
  <c r="H94" i="7"/>
  <c r="B95" i="7"/>
  <c r="C95" i="7"/>
  <c r="D95" i="7"/>
  <c r="E95" i="7"/>
  <c r="F95" i="7"/>
  <c r="G95" i="7"/>
  <c r="H95" i="7"/>
  <c r="B96" i="7"/>
  <c r="C96" i="7"/>
  <c r="D96" i="7"/>
  <c r="E96" i="7"/>
  <c r="F96" i="7"/>
  <c r="G96" i="7"/>
  <c r="H96" i="7"/>
  <c r="B97" i="7"/>
  <c r="C97" i="7"/>
  <c r="D97" i="7"/>
  <c r="E97" i="7"/>
  <c r="F97" i="7"/>
  <c r="G97" i="7"/>
  <c r="H97" i="7"/>
  <c r="B98" i="7"/>
  <c r="C98" i="7"/>
  <c r="D98" i="7"/>
  <c r="E98" i="7"/>
  <c r="F98" i="7"/>
  <c r="G98" i="7"/>
  <c r="H98" i="7"/>
  <c r="B99" i="7"/>
  <c r="C99" i="7"/>
  <c r="D99" i="7"/>
  <c r="E99" i="7"/>
  <c r="F99" i="7"/>
  <c r="G99" i="7"/>
  <c r="H99" i="7"/>
  <c r="B100" i="7"/>
  <c r="C100" i="7"/>
  <c r="D100" i="7"/>
  <c r="E100" i="7"/>
  <c r="F100" i="7"/>
  <c r="G100" i="7"/>
  <c r="H100" i="7"/>
  <c r="B101" i="7"/>
  <c r="C101" i="7"/>
  <c r="D101" i="7"/>
  <c r="E101" i="7"/>
  <c r="F101" i="7"/>
  <c r="G101" i="7"/>
  <c r="H101" i="7"/>
  <c r="B102" i="7"/>
  <c r="C102" i="7"/>
  <c r="D102" i="7"/>
  <c r="E102" i="7"/>
  <c r="F102" i="7"/>
  <c r="G102" i="7"/>
  <c r="H102" i="7"/>
  <c r="B103" i="7"/>
  <c r="C103" i="7"/>
  <c r="D103" i="7"/>
  <c r="E103" i="7"/>
  <c r="F103" i="7"/>
  <c r="G103" i="7"/>
  <c r="H103" i="7"/>
  <c r="B104" i="7"/>
  <c r="C104" i="7"/>
  <c r="D104" i="7"/>
  <c r="E104" i="7"/>
  <c r="F104" i="7"/>
  <c r="G104" i="7"/>
  <c r="H104" i="7"/>
  <c r="B105" i="7"/>
  <c r="C105" i="7"/>
  <c r="D105" i="7"/>
  <c r="E105" i="7"/>
  <c r="F105" i="7"/>
  <c r="G105" i="7"/>
  <c r="H105" i="7"/>
  <c r="B106" i="7"/>
  <c r="C106" i="7"/>
  <c r="D106" i="7"/>
  <c r="E106" i="7"/>
  <c r="F106" i="7"/>
  <c r="G106" i="7"/>
  <c r="H106" i="7"/>
  <c r="B107" i="7"/>
  <c r="C107" i="7"/>
  <c r="D107" i="7"/>
  <c r="E107" i="7"/>
  <c r="F107" i="7"/>
  <c r="G107" i="7"/>
  <c r="H107" i="7"/>
  <c r="B108" i="7"/>
  <c r="C108" i="7"/>
  <c r="D108" i="7"/>
  <c r="E108" i="7"/>
  <c r="F108" i="7"/>
  <c r="G108" i="7"/>
  <c r="H108" i="7"/>
  <c r="B109" i="7"/>
  <c r="C109" i="7"/>
  <c r="D109" i="7"/>
  <c r="E109" i="7"/>
  <c r="F109" i="7"/>
  <c r="G109" i="7"/>
  <c r="H109" i="7"/>
  <c r="B110" i="7"/>
  <c r="C110" i="7"/>
  <c r="D110" i="7"/>
  <c r="E110" i="7"/>
  <c r="F110" i="7"/>
  <c r="G110" i="7"/>
  <c r="H110" i="7"/>
  <c r="B111" i="7"/>
  <c r="C111" i="7"/>
  <c r="D111" i="7"/>
  <c r="E111" i="7"/>
  <c r="F111" i="7"/>
  <c r="G111" i="7"/>
  <c r="H111" i="7"/>
  <c r="B112" i="7"/>
  <c r="C112" i="7"/>
  <c r="D112" i="7"/>
  <c r="E112" i="7"/>
  <c r="F112" i="7"/>
  <c r="G112" i="7"/>
  <c r="H112" i="7"/>
  <c r="B113" i="7"/>
  <c r="C113" i="7"/>
  <c r="D113" i="7"/>
  <c r="E113" i="7"/>
  <c r="F113" i="7"/>
  <c r="G113" i="7"/>
  <c r="H113" i="7"/>
  <c r="B114" i="7"/>
  <c r="C114" i="7"/>
  <c r="D114" i="7"/>
  <c r="E114" i="7"/>
  <c r="F114" i="7"/>
  <c r="G114" i="7"/>
  <c r="H114" i="7"/>
  <c r="B115" i="7"/>
  <c r="C115" i="7"/>
  <c r="D115" i="7"/>
  <c r="E115" i="7"/>
  <c r="F115" i="7"/>
  <c r="G115" i="7"/>
  <c r="H115" i="7"/>
  <c r="B116" i="7"/>
  <c r="C116" i="7"/>
  <c r="D116" i="7"/>
  <c r="E116" i="7"/>
  <c r="F116" i="7"/>
  <c r="G116" i="7"/>
  <c r="H116" i="7"/>
  <c r="B117" i="7"/>
  <c r="C117" i="7"/>
  <c r="D117" i="7"/>
  <c r="E117" i="7"/>
  <c r="F117" i="7"/>
  <c r="G117" i="7"/>
  <c r="H117" i="7"/>
  <c r="B118" i="7"/>
  <c r="C118" i="7"/>
  <c r="D118" i="7"/>
  <c r="E118" i="7"/>
  <c r="F118" i="7"/>
  <c r="G118" i="7"/>
  <c r="H118" i="7"/>
  <c r="B119" i="7"/>
  <c r="C119" i="7"/>
  <c r="D119" i="7"/>
  <c r="E119" i="7"/>
  <c r="F119" i="7"/>
  <c r="G119" i="7"/>
  <c r="H119" i="7"/>
  <c r="B120" i="7"/>
  <c r="C120" i="7"/>
  <c r="D120" i="7"/>
  <c r="E120" i="7"/>
  <c r="F120" i="7"/>
  <c r="G120" i="7"/>
  <c r="H120" i="7"/>
  <c r="B121" i="7"/>
  <c r="C121" i="7"/>
  <c r="D121" i="7"/>
  <c r="E121" i="7"/>
  <c r="F121" i="7"/>
  <c r="G121" i="7"/>
  <c r="H121" i="7"/>
  <c r="B122" i="7"/>
  <c r="C122" i="7"/>
  <c r="D122" i="7"/>
  <c r="E122" i="7"/>
  <c r="F122" i="7"/>
  <c r="G122" i="7"/>
  <c r="H122" i="7"/>
  <c r="B123" i="7"/>
  <c r="C123" i="7"/>
  <c r="D123" i="7"/>
  <c r="E123" i="7"/>
  <c r="F123" i="7"/>
  <c r="G123" i="7"/>
  <c r="H123" i="7"/>
  <c r="B124" i="7"/>
  <c r="C124" i="7"/>
  <c r="D124" i="7"/>
  <c r="E124" i="7"/>
  <c r="F124" i="7"/>
  <c r="G124" i="7"/>
  <c r="H124" i="7"/>
  <c r="B125" i="7"/>
  <c r="C125" i="7"/>
  <c r="D125" i="7"/>
  <c r="E125" i="7"/>
  <c r="F125" i="7"/>
  <c r="G125" i="7"/>
  <c r="H125" i="7"/>
  <c r="B126" i="7"/>
  <c r="C126" i="7"/>
  <c r="D126" i="7"/>
  <c r="E126" i="7"/>
  <c r="F126" i="7"/>
  <c r="G126" i="7"/>
  <c r="H126" i="7"/>
  <c r="B127" i="7"/>
  <c r="C127" i="7"/>
  <c r="D127" i="7"/>
  <c r="E127" i="7"/>
  <c r="F127" i="7"/>
  <c r="G127" i="7"/>
  <c r="H127" i="7"/>
  <c r="B128" i="7"/>
  <c r="C128" i="7"/>
  <c r="D128" i="7"/>
  <c r="E128" i="7"/>
  <c r="F128" i="7"/>
  <c r="G128" i="7"/>
  <c r="H128" i="7"/>
  <c r="B129" i="7"/>
  <c r="C129" i="7"/>
  <c r="D129" i="7"/>
  <c r="E129" i="7"/>
  <c r="F129" i="7"/>
  <c r="G129" i="7"/>
  <c r="H129" i="7"/>
  <c r="B130" i="7"/>
  <c r="C130" i="7"/>
  <c r="D130" i="7"/>
  <c r="E130" i="7"/>
  <c r="F130" i="7"/>
  <c r="G130" i="7"/>
  <c r="H130" i="7"/>
  <c r="B131" i="7"/>
  <c r="C131" i="7"/>
  <c r="D131" i="7"/>
  <c r="E131" i="7"/>
  <c r="F131" i="7"/>
  <c r="G131" i="7"/>
  <c r="H131" i="7"/>
  <c r="B132" i="7"/>
  <c r="C132" i="7"/>
  <c r="D132" i="7"/>
  <c r="E132" i="7"/>
  <c r="F132" i="7"/>
  <c r="G132" i="7"/>
  <c r="H132" i="7"/>
  <c r="B133" i="7"/>
  <c r="C133" i="7"/>
  <c r="D133" i="7"/>
  <c r="E133" i="7"/>
  <c r="F133" i="7"/>
  <c r="G133" i="7"/>
  <c r="H133" i="7"/>
  <c r="B134" i="7"/>
  <c r="C134" i="7"/>
  <c r="D134" i="7"/>
  <c r="E134" i="7"/>
  <c r="F134" i="7"/>
  <c r="G134" i="7"/>
  <c r="H134" i="7"/>
  <c r="B135" i="7"/>
  <c r="C135" i="7"/>
  <c r="D135" i="7"/>
  <c r="E135" i="7"/>
  <c r="F135" i="7"/>
  <c r="G135" i="7"/>
  <c r="H135" i="7"/>
  <c r="B136" i="7"/>
  <c r="C136" i="7"/>
  <c r="D136" i="7"/>
  <c r="E136" i="7"/>
  <c r="F136" i="7"/>
  <c r="G136" i="7"/>
  <c r="H136" i="7"/>
  <c r="B137" i="7"/>
  <c r="C137" i="7"/>
  <c r="D137" i="7"/>
  <c r="E137" i="7"/>
  <c r="F137" i="7"/>
  <c r="G137" i="7"/>
  <c r="H137" i="7"/>
  <c r="B138" i="7"/>
  <c r="C138" i="7"/>
  <c r="D138" i="7"/>
  <c r="E138" i="7"/>
  <c r="F138" i="7"/>
  <c r="G138" i="7"/>
  <c r="H138" i="7"/>
  <c r="B139" i="7"/>
  <c r="C139" i="7"/>
  <c r="D139" i="7"/>
  <c r="E139" i="7"/>
  <c r="F139" i="7"/>
  <c r="G139" i="7"/>
  <c r="H139" i="7"/>
  <c r="B140" i="7"/>
  <c r="C140" i="7"/>
  <c r="D140" i="7"/>
  <c r="E140" i="7"/>
  <c r="F140" i="7"/>
  <c r="G140" i="7"/>
  <c r="H140" i="7"/>
  <c r="B141" i="7"/>
  <c r="C141" i="7"/>
  <c r="D141" i="7"/>
  <c r="E141" i="7"/>
  <c r="F141" i="7"/>
  <c r="G141" i="7"/>
  <c r="H141" i="7"/>
  <c r="B142" i="7"/>
  <c r="C142" i="7"/>
  <c r="D142" i="7"/>
  <c r="E142" i="7"/>
  <c r="F142" i="7"/>
  <c r="G142" i="7"/>
  <c r="H142" i="7"/>
  <c r="B143" i="7"/>
  <c r="C143" i="7"/>
  <c r="D143" i="7"/>
  <c r="E143" i="7"/>
  <c r="F143" i="7"/>
  <c r="G143" i="7"/>
  <c r="H143" i="7"/>
  <c r="B144" i="7"/>
  <c r="C144" i="7"/>
  <c r="D144" i="7"/>
  <c r="E144" i="7"/>
  <c r="F144" i="7"/>
  <c r="G144" i="7"/>
  <c r="H144" i="7"/>
  <c r="B145" i="7"/>
  <c r="C145" i="7"/>
  <c r="D145" i="7"/>
  <c r="E145" i="7"/>
  <c r="F145" i="7"/>
  <c r="G145" i="7"/>
  <c r="H145" i="7"/>
  <c r="B146" i="7"/>
  <c r="C146" i="7"/>
  <c r="D146" i="7"/>
  <c r="E146" i="7"/>
  <c r="F146" i="7"/>
  <c r="G146" i="7"/>
  <c r="H146" i="7"/>
  <c r="B147" i="7"/>
  <c r="C147" i="7"/>
  <c r="D147" i="7"/>
  <c r="E147" i="7"/>
  <c r="F147" i="7"/>
  <c r="G147" i="7"/>
  <c r="H147" i="7"/>
  <c r="B148" i="7"/>
  <c r="C148" i="7"/>
  <c r="D148" i="7"/>
  <c r="E148" i="7"/>
  <c r="F148" i="7"/>
  <c r="G148" i="7"/>
  <c r="H148" i="7"/>
  <c r="B149" i="7"/>
  <c r="C149" i="7"/>
  <c r="D149" i="7"/>
  <c r="E149" i="7"/>
  <c r="F149" i="7"/>
  <c r="G149" i="7"/>
  <c r="H149" i="7"/>
  <c r="B150" i="7"/>
  <c r="C150" i="7"/>
  <c r="D150" i="7"/>
  <c r="E150" i="7"/>
  <c r="F150" i="7"/>
  <c r="G150" i="7"/>
  <c r="H150" i="7"/>
  <c r="R5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56" i="7"/>
  <c r="R57" i="7"/>
  <c r="R58" i="7"/>
  <c r="R59" i="7"/>
  <c r="R60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4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89" i="7"/>
  <c r="R90" i="7"/>
  <c r="R91" i="7"/>
  <c r="R92" i="7"/>
  <c r="R93" i="7"/>
  <c r="R94" i="7"/>
  <c r="R95" i="7"/>
  <c r="R96" i="7"/>
  <c r="R97" i="7"/>
  <c r="R98" i="7"/>
  <c r="R99" i="7"/>
  <c r="R100" i="7"/>
  <c r="R101" i="7"/>
  <c r="R102" i="7"/>
  <c r="R103" i="7"/>
  <c r="R104" i="7"/>
  <c r="R105" i="7"/>
  <c r="R106" i="7"/>
  <c r="R107" i="7"/>
  <c r="R108" i="7"/>
  <c r="R109" i="7"/>
  <c r="R110" i="7"/>
  <c r="R111" i="7"/>
  <c r="R112" i="7"/>
  <c r="R113" i="7"/>
  <c r="R114" i="7"/>
  <c r="R115" i="7"/>
  <c r="R116" i="7"/>
  <c r="R117" i="7"/>
  <c r="R118" i="7"/>
  <c r="R119" i="7"/>
  <c r="R120" i="7"/>
  <c r="R121" i="7"/>
  <c r="R122" i="7"/>
  <c r="R123" i="7"/>
  <c r="R124" i="7"/>
  <c r="R125" i="7"/>
  <c r="R126" i="7"/>
  <c r="R127" i="7"/>
  <c r="R128" i="7"/>
  <c r="R129" i="7"/>
  <c r="R130" i="7"/>
  <c r="R131" i="7"/>
  <c r="R132" i="7"/>
  <c r="R133" i="7"/>
  <c r="R134" i="7"/>
  <c r="R135" i="7"/>
  <c r="R136" i="7"/>
  <c r="R137" i="7"/>
  <c r="R138" i="7"/>
  <c r="R139" i="7"/>
  <c r="R140" i="7"/>
  <c r="R141" i="7"/>
  <c r="R142" i="7"/>
  <c r="R143" i="7"/>
  <c r="R144" i="7"/>
  <c r="R145" i="7"/>
  <c r="R146" i="7"/>
  <c r="R147" i="7"/>
  <c r="R148" i="7"/>
  <c r="R149" i="7"/>
  <c r="R150" i="7"/>
  <c r="R4" i="7"/>
  <c r="G4" i="7"/>
  <c r="F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4" i="7"/>
  <c r="O5" i="7"/>
  <c r="S5" i="7" s="1"/>
  <c r="O6" i="7"/>
  <c r="O7" i="7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O113" i="7"/>
  <c r="O114" i="7"/>
  <c r="O115" i="7"/>
  <c r="O116" i="7"/>
  <c r="O117" i="7"/>
  <c r="O118" i="7"/>
  <c r="O119" i="7"/>
  <c r="O120" i="7"/>
  <c r="O121" i="7"/>
  <c r="O122" i="7"/>
  <c r="O123" i="7"/>
  <c r="O124" i="7"/>
  <c r="O125" i="7"/>
  <c r="O126" i="7"/>
  <c r="O127" i="7"/>
  <c r="O128" i="7"/>
  <c r="O129" i="7"/>
  <c r="O130" i="7"/>
  <c r="O131" i="7"/>
  <c r="O132" i="7"/>
  <c r="O133" i="7"/>
  <c r="O134" i="7"/>
  <c r="O135" i="7"/>
  <c r="O136" i="7"/>
  <c r="O137" i="7"/>
  <c r="O138" i="7"/>
  <c r="O139" i="7"/>
  <c r="O140" i="7"/>
  <c r="O141" i="7"/>
  <c r="O142" i="7"/>
  <c r="O143" i="7"/>
  <c r="O144" i="7"/>
  <c r="O145" i="7"/>
  <c r="O146" i="7"/>
  <c r="O147" i="7"/>
  <c r="O148" i="7"/>
  <c r="O149" i="7"/>
  <c r="O150" i="7"/>
  <c r="O4" i="7"/>
  <c r="C4" i="7"/>
  <c r="L5" i="7"/>
  <c r="L6" i="7" s="1"/>
  <c r="L7" i="7" s="1"/>
  <c r="L8" i="7" s="1"/>
  <c r="L9" i="7" s="1"/>
  <c r="L10" i="7" s="1"/>
  <c r="L11" i="7" s="1"/>
  <c r="L12" i="7" s="1"/>
  <c r="L13" i="7" s="1"/>
  <c r="L14" i="7" s="1"/>
  <c r="L15" i="7" s="1"/>
  <c r="L16" i="7" s="1"/>
  <c r="L17" i="7" s="1"/>
  <c r="L18" i="7" s="1"/>
  <c r="L19" i="7" s="1"/>
  <c r="L20" i="7" s="1"/>
  <c r="L21" i="7" s="1"/>
  <c r="L22" i="7" s="1"/>
  <c r="L23" i="7" s="1"/>
  <c r="L24" i="7" s="1"/>
  <c r="L25" i="7" s="1"/>
  <c r="L26" i="7" s="1"/>
  <c r="L27" i="7" s="1"/>
  <c r="L28" i="7" s="1"/>
  <c r="L29" i="7" s="1"/>
  <c r="L30" i="7" s="1"/>
  <c r="L31" i="7" s="1"/>
  <c r="L32" i="7" s="1"/>
  <c r="L33" i="7" s="1"/>
  <c r="L34" i="7" s="1"/>
  <c r="L35" i="7" s="1"/>
  <c r="L36" i="7" s="1"/>
  <c r="L37" i="7" s="1"/>
  <c r="L38" i="7" s="1"/>
  <c r="L39" i="7" s="1"/>
  <c r="L40" i="7" s="1"/>
  <c r="L41" i="7" s="1"/>
  <c r="L42" i="7" s="1"/>
  <c r="L43" i="7" s="1"/>
  <c r="L44" i="7" s="1"/>
  <c r="L45" i="7" s="1"/>
  <c r="L46" i="7" s="1"/>
  <c r="L47" i="7" s="1"/>
  <c r="L48" i="7" s="1"/>
  <c r="L49" i="7" s="1"/>
  <c r="L50" i="7" s="1"/>
  <c r="L51" i="7" s="1"/>
  <c r="L52" i="7" s="1"/>
  <c r="L53" i="7" s="1"/>
  <c r="L54" i="7" s="1"/>
  <c r="L55" i="7" s="1"/>
  <c r="L56" i="7" s="1"/>
  <c r="L57" i="7" s="1"/>
  <c r="L58" i="7" s="1"/>
  <c r="L59" i="7" s="1"/>
  <c r="L60" i="7" s="1"/>
  <c r="L61" i="7" s="1"/>
  <c r="L62" i="7" s="1"/>
  <c r="L63" i="7" s="1"/>
  <c r="L64" i="7" s="1"/>
  <c r="L65" i="7" s="1"/>
  <c r="L66" i="7" s="1"/>
  <c r="L67" i="7" s="1"/>
  <c r="L68" i="7" s="1"/>
  <c r="L69" i="7" s="1"/>
  <c r="L70" i="7" s="1"/>
  <c r="L71" i="7" s="1"/>
  <c r="L72" i="7" s="1"/>
  <c r="L73" i="7" s="1"/>
  <c r="L74" i="7" s="1"/>
  <c r="L75" i="7" s="1"/>
  <c r="L76" i="7" s="1"/>
  <c r="L77" i="7" s="1"/>
  <c r="L78" i="7" s="1"/>
  <c r="L79" i="7" s="1"/>
  <c r="L80" i="7" s="1"/>
  <c r="L81" i="7" s="1"/>
  <c r="L82" i="7" s="1"/>
  <c r="L83" i="7" s="1"/>
  <c r="L84" i="7" s="1"/>
  <c r="L85" i="7" s="1"/>
  <c r="L86" i="7" s="1"/>
  <c r="L87" i="7" s="1"/>
  <c r="L88" i="7" s="1"/>
  <c r="L89" i="7" s="1"/>
  <c r="L90" i="7" s="1"/>
  <c r="L91" i="7" s="1"/>
  <c r="L92" i="7" s="1"/>
  <c r="L93" i="7" s="1"/>
  <c r="L94" i="7" s="1"/>
  <c r="L95" i="7" s="1"/>
  <c r="L96" i="7" s="1"/>
  <c r="L97" i="7" s="1"/>
  <c r="L98" i="7" s="1"/>
  <c r="L99" i="7" s="1"/>
  <c r="L100" i="7" s="1"/>
  <c r="L101" i="7" s="1"/>
  <c r="L102" i="7" s="1"/>
  <c r="L103" i="7" s="1"/>
  <c r="L104" i="7" s="1"/>
  <c r="L105" i="7" s="1"/>
  <c r="L106" i="7" s="1"/>
  <c r="L107" i="7" s="1"/>
  <c r="L108" i="7" s="1"/>
  <c r="L109" i="7" s="1"/>
  <c r="L110" i="7" s="1"/>
  <c r="L111" i="7" s="1"/>
  <c r="L112" i="7" s="1"/>
  <c r="L113" i="7" s="1"/>
  <c r="L114" i="7" s="1"/>
  <c r="L115" i="7" s="1"/>
  <c r="L116" i="7" s="1"/>
  <c r="L117" i="7" s="1"/>
  <c r="L118" i="7" s="1"/>
  <c r="L119" i="7" s="1"/>
  <c r="L120" i="7" s="1"/>
  <c r="L121" i="7" s="1"/>
  <c r="L122" i="7" s="1"/>
  <c r="L123" i="7" s="1"/>
  <c r="L124" i="7" s="1"/>
  <c r="L125" i="7" s="1"/>
  <c r="L126" i="7" s="1"/>
  <c r="L127" i="7" s="1"/>
  <c r="L128" i="7" s="1"/>
  <c r="L129" i="7" s="1"/>
  <c r="L130" i="7" s="1"/>
  <c r="L131" i="7" s="1"/>
  <c r="L132" i="7" s="1"/>
  <c r="L133" i="7" s="1"/>
  <c r="L134" i="7" s="1"/>
  <c r="L135" i="7" s="1"/>
  <c r="L136" i="7" s="1"/>
  <c r="L137" i="7" s="1"/>
  <c r="L138" i="7" s="1"/>
  <c r="L139" i="7" s="1"/>
  <c r="L140" i="7" s="1"/>
  <c r="L141" i="7" s="1"/>
  <c r="L142" i="7" s="1"/>
  <c r="L143" i="7" s="1"/>
  <c r="L144" i="7" s="1"/>
  <c r="L145" i="7" s="1"/>
  <c r="L146" i="7" s="1"/>
  <c r="L147" i="7" s="1"/>
  <c r="L148" i="7" s="1"/>
  <c r="L149" i="7" s="1"/>
  <c r="L150" i="7" s="1"/>
  <c r="E4" i="7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O5" i="3" l="1"/>
  <c r="H5" i="3" a="1"/>
  <c r="H5" i="3" s="1"/>
  <c r="Q5" i="3"/>
  <c r="N5" i="3" a="1"/>
  <c r="N5" i="3" s="1"/>
  <c r="R5" i="3"/>
  <c r="L5" i="3"/>
  <c r="M5" i="3"/>
  <c r="S4" i="7"/>
  <c r="I150" i="7"/>
  <c r="I146" i="7"/>
  <c r="I142" i="7"/>
  <c r="I138" i="7"/>
  <c r="I134" i="7"/>
  <c r="I130" i="7"/>
  <c r="I126" i="7"/>
  <c r="I122" i="7"/>
  <c r="I118" i="7"/>
  <c r="I114" i="7"/>
  <c r="I106" i="7"/>
  <c r="I102" i="7"/>
  <c r="I98" i="7"/>
  <c r="I94" i="7"/>
  <c r="I90" i="7"/>
  <c r="I86" i="7"/>
  <c r="I82" i="7"/>
  <c r="I78" i="7"/>
  <c r="I74" i="7"/>
  <c r="I70" i="7"/>
  <c r="I66" i="7"/>
  <c r="I62" i="7"/>
  <c r="I54" i="7"/>
  <c r="I50" i="7"/>
  <c r="I46" i="7"/>
  <c r="I42" i="7"/>
  <c r="I38" i="7"/>
  <c r="I34" i="7"/>
  <c r="I30" i="7"/>
  <c r="I26" i="7"/>
  <c r="I22" i="7"/>
  <c r="I18" i="7"/>
  <c r="I14" i="7"/>
  <c r="I10" i="7"/>
  <c r="I6" i="7"/>
  <c r="I58" i="7"/>
  <c r="I143" i="7"/>
  <c r="I135" i="7"/>
  <c r="I119" i="7"/>
  <c r="I115" i="7"/>
  <c r="I111" i="7"/>
  <c r="I91" i="7"/>
  <c r="I87" i="7"/>
  <c r="I51" i="7"/>
  <c r="I75" i="7"/>
  <c r="I63" i="7"/>
  <c r="I59" i="7"/>
  <c r="I35" i="7"/>
  <c r="I31" i="7"/>
  <c r="I15" i="7"/>
  <c r="I11" i="7"/>
  <c r="I148" i="7"/>
  <c r="I144" i="7"/>
  <c r="I140" i="7"/>
  <c r="I136" i="7"/>
  <c r="I132" i="7"/>
  <c r="I128" i="7"/>
  <c r="I124" i="7"/>
  <c r="I120" i="7"/>
  <c r="I116" i="7"/>
  <c r="I112" i="7"/>
  <c r="I108" i="7"/>
  <c r="I104" i="7"/>
  <c r="I100" i="7"/>
  <c r="I96" i="7"/>
  <c r="I92" i="7"/>
  <c r="I88" i="7"/>
  <c r="I84" i="7"/>
  <c r="I80" i="7"/>
  <c r="I76" i="7"/>
  <c r="I72" i="7"/>
  <c r="I68" i="7"/>
  <c r="I64" i="7"/>
  <c r="I60" i="7"/>
  <c r="I56" i="7"/>
  <c r="I52" i="7"/>
  <c r="I48" i="7"/>
  <c r="I44" i="7"/>
  <c r="I40" i="7"/>
  <c r="I36" i="7"/>
  <c r="I32" i="7"/>
  <c r="I28" i="7"/>
  <c r="I24" i="7"/>
  <c r="I20" i="7"/>
  <c r="I16" i="7"/>
  <c r="I12" i="7"/>
  <c r="I8" i="7"/>
  <c r="I110" i="7"/>
  <c r="I147" i="7"/>
  <c r="I139" i="7"/>
  <c r="I131" i="7"/>
  <c r="I127" i="7"/>
  <c r="I123" i="7"/>
  <c r="I107" i="7"/>
  <c r="I103" i="7"/>
  <c r="I99" i="7"/>
  <c r="I95" i="7"/>
  <c r="I83" i="7"/>
  <c r="I79" i="7"/>
  <c r="I71" i="7"/>
  <c r="I67" i="7"/>
  <c r="I55" i="7"/>
  <c r="I47" i="7"/>
  <c r="I43" i="7"/>
  <c r="I39" i="7"/>
  <c r="I27" i="7"/>
  <c r="I23" i="7"/>
  <c r="I19" i="7"/>
  <c r="I7" i="7"/>
  <c r="I149" i="7"/>
  <c r="I145" i="7"/>
  <c r="I141" i="7"/>
  <c r="I137" i="7"/>
  <c r="I133" i="7"/>
  <c r="I129" i="7"/>
  <c r="I125" i="7"/>
  <c r="I121" i="7"/>
  <c r="I117" i="7"/>
  <c r="I113" i="7"/>
  <c r="I109" i="7"/>
  <c r="I105" i="7"/>
  <c r="I101" i="7"/>
  <c r="I97" i="7"/>
  <c r="I93" i="7"/>
  <c r="I89" i="7"/>
  <c r="I85" i="7"/>
  <c r="I81" i="7"/>
  <c r="I77" i="7"/>
  <c r="I73" i="7"/>
  <c r="I69" i="7"/>
  <c r="I65" i="7"/>
  <c r="I61" i="7"/>
  <c r="I57" i="7"/>
  <c r="I53" i="7"/>
  <c r="I49" i="7"/>
  <c r="I45" i="7"/>
  <c r="I41" i="7"/>
  <c r="I37" i="7"/>
  <c r="I33" i="7"/>
  <c r="I29" i="7"/>
  <c r="I25" i="7"/>
  <c r="I21" i="7"/>
  <c r="I17" i="7"/>
  <c r="I13" i="7"/>
  <c r="I9" i="7"/>
  <c r="I5" i="7"/>
  <c r="K4" i="3" a="1"/>
  <c r="K4" i="3" l="1"/>
  <c r="L4" i="3" s="1"/>
  <c r="L49" i="2"/>
  <c r="N5" i="2"/>
  <c r="K5" i="2"/>
  <c r="L5" i="2"/>
  <c r="D4" i="7"/>
  <c r="I4" i="7" s="1"/>
  <c r="I4" i="2" a="1"/>
  <c r="H4" i="3" a="1"/>
  <c r="I4" i="3" a="1"/>
  <c r="P4" i="3" a="1"/>
  <c r="J4" i="3" a="1"/>
  <c r="J4" i="3" l="1"/>
  <c r="I4" i="3"/>
  <c r="H4" i="3"/>
  <c r="P4" i="3"/>
  <c r="I4" i="2"/>
  <c r="K49" i="2"/>
  <c r="N49" i="2" s="1"/>
  <c r="L4" i="2"/>
  <c r="M4" i="2" a="1"/>
  <c r="J4" i="2" a="1"/>
  <c r="M4" i="3" l="1"/>
  <c r="M4" i="2"/>
  <c r="J4" i="2"/>
  <c r="K4" i="2"/>
  <c r="N4" i="2" l="1"/>
  <c r="Q4" i="3" l="1"/>
  <c r="N4" i="3" a="1"/>
  <c r="N4" i="3" l="1"/>
  <c r="O4" i="3" s="1"/>
  <c r="R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<sst xmlns="http://schemas.openxmlformats.org/spreadsheetml/2006/main" count="84" uniqueCount="64">
  <si>
    <t>G10</t>
  </si>
  <si>
    <t>G16</t>
  </si>
  <si>
    <t>G25</t>
  </si>
  <si>
    <t>G40</t>
  </si>
  <si>
    <t>G65</t>
  </si>
  <si>
    <t>G100</t>
  </si>
  <si>
    <t>G160</t>
  </si>
  <si>
    <t>G250</t>
  </si>
  <si>
    <t>G400</t>
  </si>
  <si>
    <t>G650</t>
  </si>
  <si>
    <t>G1000</t>
  </si>
  <si>
    <t>G1600</t>
  </si>
  <si>
    <t>G2500</t>
  </si>
  <si>
    <t>G4000 e oltre</t>
  </si>
  <si>
    <t>Elemento</t>
  </si>
  <si>
    <t>Dispositivi ADD-ON</t>
  </si>
  <si>
    <t>ANNO DATI 
REINSTALLAZIONE</t>
  </si>
  <si>
    <t>ID
Elemento</t>
  </si>
  <si>
    <t>ID Categoria
 cespite</t>
  </si>
  <si>
    <t>Categoria</t>
  </si>
  <si>
    <t>&gt;G40</t>
  </si>
  <si>
    <t>&gt; G6 .. &lt;=G40</t>
  </si>
  <si>
    <t>ID
ELEMENTO</t>
  </si>
  <si>
    <t>INDICE GRAD.</t>
  </si>
  <si>
    <t>ANNO DATI REINSTALLAZIONE</t>
  </si>
  <si>
    <t>INDICE 
GRAD  I</t>
  </si>
  <si>
    <t>INDICE 
GRAD  II</t>
  </si>
  <si>
    <t>INDICE 
GRAD  III</t>
  </si>
  <si>
    <t>NUOVO ANNO CESPITE</t>
  </si>
  <si>
    <t>Misuratori elettronici</t>
  </si>
  <si>
    <t>ID ELEMENTO</t>
  </si>
  <si>
    <t>VALORE LORDO  (RIVALUTATO ALL'ANNO DI DISMISSIONE)</t>
  </si>
  <si>
    <t>COSTO STANDARD  (RIVALUTATO ALL'ANNO DI DISMISSIONE)</t>
  </si>
  <si>
    <t>VALORE LORDO MEDIO  (RIVALUTATO ALL'ANNO DI DISMISSIONE)</t>
  </si>
  <si>
    <t>Numero di misuratori disinstallati per verifica metrologica nell'anno di dismissione.</t>
  </si>
  <si>
    <r>
      <t>ANNO 
CESPITE
(</t>
    </r>
    <r>
      <rPr>
        <b/>
        <i/>
        <sz val="8"/>
        <color rgb="FF000000"/>
        <rFont val="Calibri"/>
        <family val="2"/>
        <scheme val="minor"/>
      </rPr>
      <t>c</t>
    </r>
    <r>
      <rPr>
        <b/>
        <sz val="8"/>
        <color indexed="8"/>
        <rFont val="Calibri"/>
        <family val="2"/>
        <scheme val="minor"/>
      </rPr>
      <t>)</t>
    </r>
  </si>
  <si>
    <r>
      <t>ANNO DATI 
DISMISSIONE
(</t>
    </r>
    <r>
      <rPr>
        <b/>
        <i/>
        <sz val="8"/>
        <color rgb="FF000000"/>
        <rFont val="Calibri"/>
        <family val="2"/>
        <scheme val="minor"/>
      </rPr>
      <t>t</t>
    </r>
    <r>
      <rPr>
        <b/>
        <sz val="8"/>
        <color indexed="8"/>
        <rFont val="Calibri"/>
        <family val="2"/>
        <scheme val="minor"/>
      </rPr>
      <t>)</t>
    </r>
  </si>
  <si>
    <r>
      <t>ID CATEGORIA
 CESPITE
(</t>
    </r>
    <r>
      <rPr>
        <b/>
        <i/>
        <sz val="8"/>
        <color theme="1"/>
        <rFont val="Calibri"/>
        <family val="2"/>
        <scheme val="minor"/>
      </rPr>
      <t>g</t>
    </r>
    <r>
      <rPr>
        <b/>
        <sz val="8"/>
        <color theme="1"/>
        <rFont val="Calibri"/>
        <family val="2"/>
        <scheme val="minor"/>
      </rPr>
      <t>)</t>
    </r>
  </si>
  <si>
    <t>INSERIRE SOLO VALORI PER I QUALI NON E' PREVISTA L'APPLICAZIONE DEL COSTO STANDARD</t>
  </si>
  <si>
    <t>Anno di entrata in esercizio del misuratore</t>
  </si>
  <si>
    <t>Anno in cui il misuratore è stato disinstallato per verifica metrologica</t>
  </si>
  <si>
    <t>DISMISSIONI NO COSTO STANDARD</t>
  </si>
  <si>
    <t>DISMISSIONI COSTO STANDARD</t>
  </si>
  <si>
    <t>CTRL RIGA</t>
  </si>
  <si>
    <r>
      <t>Costo di acquisizione del cespite al momento della sua prima utilizzazione ovvero costo di realizzazione dello stesso nell'anno di messa in esercizio</t>
    </r>
    <r>
      <rPr>
        <b/>
        <i/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come risulta dalle fonti contabili obbligatorie (comma 10.1 RTDG)</t>
    </r>
  </si>
  <si>
    <t>Identificativo attribuito alla categoria di cespite in esame desumibile dal foglio di lavoro "TT categorie cespite".</t>
  </si>
  <si>
    <t>Identificativo attribuito al tipo di misuratore in esame desumibile dal foglio di lavoro "TT categorie cespite"</t>
  </si>
  <si>
    <t>Anno in cui il misuratore viene reinstallato.</t>
  </si>
  <si>
    <t xml:space="preserve">REGOLE:
- ANNO CESPITE &lt; ANNO DATI DISMISSIONE; 
- ANNO CESPITE &lt;2012 se CATEGORIA CESPITE=5. 
</t>
  </si>
  <si>
    <t>INSERIRE SOLO VALORI PER I QUALI E' PREVISTA L'APPLICAZIONE DEL COSTO STANDARD</t>
  </si>
  <si>
    <t>REGOLE:
- ANNO DATI DISMISSIONE &gt;2008;
- ANNO DATI DISMISSIONE &gt; ANNO CESPITE;
- ANNO DATI DISMISSIONE &lt; ANNO DATI REINSTALLAZIONE.</t>
  </si>
  <si>
    <t>REGOLE:
- ANNO DATI REINSTALLAZIONE &gt; ANNO DATI DISMISSIONE;
- ANNO DATI REINSTALLAZIONE&gt;=2020.</t>
  </si>
  <si>
    <r>
      <t>ANNO DATI DISMISSIONE (</t>
    </r>
    <r>
      <rPr>
        <b/>
        <i/>
        <sz val="9"/>
        <color theme="1"/>
        <rFont val="Calibri"/>
        <family val="2"/>
        <scheme val="minor"/>
      </rPr>
      <t>t</t>
    </r>
    <r>
      <rPr>
        <b/>
        <sz val="9"/>
        <color theme="1"/>
        <rFont val="Calibri"/>
        <family val="2"/>
        <scheme val="minor"/>
      </rPr>
      <t>)</t>
    </r>
  </si>
  <si>
    <r>
      <t>ANNO CESPITE (</t>
    </r>
    <r>
      <rPr>
        <b/>
        <i/>
        <sz val="9"/>
        <color theme="1"/>
        <rFont val="Calibri"/>
        <family val="2"/>
        <scheme val="minor"/>
      </rPr>
      <t>c</t>
    </r>
    <r>
      <rPr>
        <b/>
        <sz val="9"/>
        <color theme="1"/>
        <rFont val="Calibri"/>
        <family val="2"/>
        <scheme val="minor"/>
      </rPr>
      <t>)</t>
    </r>
  </si>
  <si>
    <r>
      <t>ID CATEGORIA CESPITE (</t>
    </r>
    <r>
      <rPr>
        <b/>
        <i/>
        <sz val="9"/>
        <color theme="1"/>
        <rFont val="Calibri"/>
        <family val="2"/>
        <scheme val="minor"/>
      </rPr>
      <t>g</t>
    </r>
    <r>
      <rPr>
        <b/>
        <sz val="9"/>
        <color theme="1"/>
        <rFont val="Calibri"/>
        <family val="2"/>
        <scheme val="minor"/>
      </rPr>
      <t>)</t>
    </r>
  </si>
  <si>
    <t>REGOLE:
-                                                &gt; 0</t>
  </si>
  <si>
    <t>Coefficienti correttivi, da utilizzare se  ANNO CESPITE &lt;2007, introdotti in applicazione delle disposizioni della deliberazione 21 dicembre 2009 ARG/gas 197/09 che modificano la vita utile dei cespiti, relativi rispettivamente agli anni tariffe 2009 (AT 2009 = I), 2010 (AT 2010 = II) e 2011 (AT 2011 = III), consentendo il recupero del minor ammortamento riconosciuto in tariffa per effetto dell’applicazione del meccanismo di gradualità. I coefficienti sono desumibili nell'area riservata di ciascun DSO.</t>
  </si>
  <si>
    <t>REGOLE:
- ANNO CESPITE &gt;=2012;
- ANNO CESPITE &lt; ANNO DATI DISMISSIONE.</t>
  </si>
  <si>
    <t>REGOLE:
- ANNO DATI DISMISSIONE &gt; ANNO CESPITE;
- ANNO DATI DISMISSIONE &lt; ANNO DATI REINSTALLAZIONE.</t>
  </si>
  <si>
    <t>Misuratori tradizionali &gt;G6</t>
  </si>
  <si>
    <t>REGOLE: 
- CATEGORIA CESPITE = 5 o 13
- CATEGORIA CESPITE = 6 non ammessa.</t>
  </si>
  <si>
    <t>foglio di lavoro "NO COSTO STANDARD"</t>
  </si>
  <si>
    <t>foglio di lavoro "COSTO STANDARD"</t>
  </si>
  <si>
    <t>REGOLE: 
- CATEGORIA CESPITE = 5 o 6;
- CATEGORIA CESPITE = 13 non ammessa.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</si>
</sst>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00"/>
    <numFmt numFmtId="165" formatCode="0.000000"/>
    <numFmt numFmtId="166" formatCode="0.000"/>
    <numFmt numFmtId="167" formatCode="0.0000"/>
    <numFmt numFmtId="168" formatCode="_-* #,##0.000\ _€_-;\-* #,##0.000\ _€_-;_-* &quot;-&quot;???\ _€_-;_-@_-"/>
    <numFmt numFmtId="169" formatCode="_-* #,##0_-;\-* #,##0_-;_-* &quot;-&quot;??_-;_-@_-"/>
    <numFmt numFmtId="170" formatCode="_-* #,##0.00\ _€_-;\-* #,##0.00\ _€_-;_-* &quot;-&quot;???\ _€_-;_-@_-"/>
    <numFmt numFmtId="171" formatCode="_-* #,##0.0000\ _€_-;\-* #,##0.0000\ _€_-;_-* &quot;-&quot;???\ _€_-;_-@_-"/>
    <numFmt numFmtId="172" formatCode="_-* #,##0.00\ _€_-;\-* #,##0.00\ _€_-;_-* &quot;-&quot;????\ _€_-;_-@_-"/>
    <numFmt numFmtId="173" formatCode="0.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8"/>
      <color rgb="FF00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</cellStyleXfs>
  <cellXfs count="71">
    <xf numFmtId="0" fontId="0" fillId="0" borderId="0" xfId="0"/>
    <xf numFmtId="0" fontId="4" fillId="0" borderId="0" xfId="0" applyFont="1" applyProtection="1">
      <protection hidden="1"/>
    </xf>
    <xf numFmtId="0" fontId="0" fillId="0" borderId="0" xfId="0" applyProtection="1">
      <protection hidden="1"/>
    </xf>
    <xf numFmtId="0" fontId="6" fillId="0" borderId="1" xfId="0" applyFont="1" applyBorder="1" applyAlignment="1" applyProtection="1">
      <alignment horizontal="center"/>
      <protection locked="0"/>
    </xf>
    <xf numFmtId="43" fontId="6" fillId="0" borderId="1" xfId="1" applyFont="1" applyBorder="1" applyAlignment="1" applyProtection="1">
      <alignment horizontal="center"/>
      <protection locked="0"/>
    </xf>
    <xf numFmtId="165" fontId="6" fillId="0" borderId="1" xfId="0" applyNumberFormat="1" applyFont="1" applyBorder="1" applyAlignment="1" applyProtection="1">
      <alignment horizontal="center"/>
      <protection locked="0"/>
    </xf>
    <xf numFmtId="168" fontId="0" fillId="0" borderId="0" xfId="0" applyNumberFormat="1" applyProtection="1">
      <protection hidden="1"/>
    </xf>
    <xf numFmtId="168" fontId="6" fillId="0" borderId="0" xfId="0" applyNumberFormat="1" applyFont="1" applyProtection="1">
      <protection hidden="1"/>
    </xf>
    <xf numFmtId="0" fontId="6" fillId="4" borderId="1" xfId="0" applyFont="1" applyFill="1" applyBorder="1" applyAlignment="1" applyProtection="1">
      <alignment horizontal="center"/>
      <protection hidden="1"/>
    </xf>
    <xf numFmtId="167" fontId="6" fillId="4" borderId="1" xfId="0" applyNumberFormat="1" applyFont="1" applyFill="1" applyBorder="1" applyAlignment="1" applyProtection="1">
      <alignment horizontal="center"/>
      <protection hidden="1"/>
    </xf>
    <xf numFmtId="43" fontId="6" fillId="4" borderId="1" xfId="1" applyFont="1" applyFill="1" applyBorder="1" applyAlignment="1" applyProtection="1">
      <alignment horizontal="center"/>
      <protection hidden="1"/>
    </xf>
    <xf numFmtId="0" fontId="6" fillId="3" borderId="1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Protection="1">
      <protection hidden="1"/>
    </xf>
    <xf numFmtId="166" fontId="0" fillId="0" borderId="0" xfId="0" applyNumberFormat="1" applyProtection="1">
      <protection hidden="1"/>
    </xf>
    <xf numFmtId="169" fontId="6" fillId="0" borderId="1" xfId="1" applyNumberFormat="1" applyFont="1" applyBorder="1" applyAlignment="1" applyProtection="1">
      <alignment horizontal="center"/>
      <protection locked="0"/>
    </xf>
    <xf numFmtId="43" fontId="6" fillId="0" borderId="10" xfId="1" applyFont="1" applyBorder="1" applyAlignment="1" applyProtection="1">
      <alignment horizontal="center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hidden="1"/>
    </xf>
    <xf numFmtId="0" fontId="6" fillId="3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166" fontId="6" fillId="4" borderId="1" xfId="0" applyNumberFormat="1" applyFont="1" applyFill="1" applyBorder="1" applyAlignment="1" applyProtection="1">
      <alignment horizontal="center"/>
      <protection hidden="1"/>
    </xf>
    <xf numFmtId="164" fontId="11" fillId="0" borderId="1" xfId="3" applyNumberFormat="1" applyFont="1" applyBorder="1" applyAlignment="1" applyProtection="1">
      <alignment horizontal="center" wrapText="1"/>
      <protection locked="0"/>
    </xf>
    <xf numFmtId="0" fontId="5" fillId="2" borderId="3" xfId="2" applyFont="1" applyFill="1" applyBorder="1" applyAlignment="1" applyProtection="1">
      <alignment horizontal="center" vertical="center" wrapText="1"/>
      <protection hidden="1"/>
    </xf>
    <xf numFmtId="0" fontId="5" fillId="2" borderId="4" xfId="2" applyFont="1" applyFill="1" applyBorder="1" applyAlignment="1" applyProtection="1">
      <alignment horizontal="center" vertical="center"/>
      <protection hidden="1"/>
    </xf>
    <xf numFmtId="0" fontId="5" fillId="2" borderId="4" xfId="2" applyFont="1" applyFill="1" applyBorder="1" applyAlignment="1" applyProtection="1">
      <alignment horizontal="center" vertical="center" wrapText="1"/>
      <protection hidden="1"/>
    </xf>
    <xf numFmtId="0" fontId="5" fillId="2" borderId="8" xfId="2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164" fontId="7" fillId="0" borderId="5" xfId="3" applyNumberFormat="1" applyFont="1" applyBorder="1" applyAlignment="1" applyProtection="1">
      <alignment horizontal="center" wrapText="1"/>
      <protection hidden="1"/>
    </xf>
    <xf numFmtId="164" fontId="5" fillId="0" borderId="1" xfId="4" applyNumberFormat="1" applyFont="1" applyBorder="1" applyAlignment="1" applyProtection="1">
      <alignment horizontal="left" wrapText="1"/>
      <protection hidden="1"/>
    </xf>
    <xf numFmtId="164" fontId="7" fillId="0" borderId="1" xfId="3" applyNumberFormat="1" applyFont="1" applyBorder="1" applyAlignment="1" applyProtection="1">
      <alignment horizontal="center" wrapText="1"/>
      <protection hidden="1"/>
    </xf>
    <xf numFmtId="164" fontId="5" fillId="0" borderId="9" xfId="4" applyNumberFormat="1" applyFont="1" applyBorder="1" applyAlignment="1" applyProtection="1">
      <alignment horizontal="right" wrapText="1"/>
      <protection hidden="1"/>
    </xf>
    <xf numFmtId="164" fontId="7" fillId="0" borderId="6" xfId="3" applyNumberFormat="1" applyFont="1" applyBorder="1" applyAlignment="1" applyProtection="1">
      <alignment horizontal="center" wrapText="1"/>
      <protection hidden="1"/>
    </xf>
    <xf numFmtId="164" fontId="5" fillId="0" borderId="7" xfId="4" applyNumberFormat="1" applyFont="1" applyBorder="1" applyAlignment="1" applyProtection="1">
      <alignment horizontal="left" wrapText="1"/>
      <protection hidden="1"/>
    </xf>
    <xf numFmtId="0" fontId="5" fillId="0" borderId="11" xfId="4" applyFont="1" applyBorder="1" applyAlignment="1" applyProtection="1">
      <alignment horizontal="right" wrapText="1"/>
      <protection hidden="1"/>
    </xf>
    <xf numFmtId="164" fontId="5" fillId="0" borderId="11" xfId="4" applyNumberFormat="1" applyFont="1" applyBorder="1" applyAlignment="1" applyProtection="1">
      <alignment horizontal="right" wrapText="1"/>
      <protection hidden="1"/>
    </xf>
    <xf numFmtId="0" fontId="11" fillId="3" borderId="1" xfId="2" applyFont="1" applyFill="1" applyBorder="1" applyAlignment="1" applyProtection="1">
      <alignment horizontal="center" vertical="center" wrapText="1"/>
      <protection hidden="1"/>
    </xf>
    <xf numFmtId="164" fontId="11" fillId="3" borderId="1" xfId="2" applyNumberFormat="1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Protection="1"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3" fillId="0" borderId="0" xfId="0" applyFont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1" xfId="0" quotePrefix="1" applyFont="1" applyBorder="1" applyAlignment="1" applyProtection="1">
      <alignment horizontal="left" vertical="center" wrapText="1"/>
      <protection hidden="1"/>
    </xf>
    <xf numFmtId="0" fontId="18" fillId="0" borderId="1" xfId="0" applyFont="1" applyBorder="1" applyAlignment="1" applyProtection="1">
      <alignment horizontal="center"/>
      <protection hidden="1"/>
    </xf>
    <xf numFmtId="0" fontId="13" fillId="0" borderId="1" xfId="0" applyFont="1" applyBorder="1" applyAlignment="1" applyProtection="1">
      <alignment vertical="center" wrapText="1"/>
      <protection hidden="1"/>
    </xf>
    <xf numFmtId="0" fontId="13" fillId="5" borderId="1" xfId="0" applyFont="1" applyFill="1" applyBorder="1" applyProtection="1">
      <protection hidden="1"/>
    </xf>
    <xf numFmtId="0" fontId="19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4" fillId="0" borderId="1" xfId="0" applyFont="1" applyBorder="1" applyProtection="1">
      <protection hidden="1"/>
    </xf>
    <xf numFmtId="0" fontId="6" fillId="0" borderId="1" xfId="0" applyFont="1" applyBorder="1" applyProtection="1">
      <protection hidden="1"/>
    </xf>
    <xf numFmtId="0" fontId="16" fillId="0" borderId="1" xfId="0" applyFont="1" applyBorder="1" applyProtection="1">
      <protection hidden="1"/>
    </xf>
    <xf numFmtId="0" fontId="12" fillId="0" borderId="1" xfId="0" applyFont="1" applyBorder="1" applyAlignment="1" applyProtection="1">
      <alignment horizontal="left" vertical="center" wrapText="1"/>
      <protection hidden="1"/>
    </xf>
    <xf numFmtId="0" fontId="13" fillId="0" borderId="1" xfId="0" applyFont="1" applyBorder="1" applyAlignment="1" applyProtection="1">
      <alignment horizontal="left" vertical="center" wrapText="1"/>
      <protection hidden="1"/>
    </xf>
    <xf numFmtId="0" fontId="12" fillId="0" borderId="1" xfId="0" applyFont="1" applyBorder="1" applyAlignment="1" applyProtection="1">
      <alignment horizontal="left" vertical="center"/>
      <protection hidden="1"/>
    </xf>
    <xf numFmtId="170" fontId="4" fillId="0" borderId="0" xfId="0" applyNumberFormat="1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71" fontId="4" fillId="0" borderId="0" xfId="0" applyNumberFormat="1" applyFont="1" applyProtection="1">
      <protection hidden="1"/>
    </xf>
    <xf numFmtId="172" fontId="4" fillId="0" borderId="0" xfId="0" applyNumberFormat="1" applyFont="1" applyProtection="1">
      <protection hidden="1"/>
    </xf>
    <xf numFmtId="0" fontId="4" fillId="0" borderId="0" xfId="0" applyFont="1"/>
    <xf numFmtId="173" fontId="4" fillId="0" borderId="0" xfId="0" applyNumberFormat="1" applyFont="1" applyProtection="1">
      <protection hidden="1"/>
    </xf>
    <xf numFmtId="168" fontId="6" fillId="0" borderId="0" xfId="0" applyNumberFormat="1" applyFont="1" applyAlignment="1" applyProtection="1">
      <alignment horizontal="center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2" fillId="0" borderId="2" xfId="0" applyFont="1" applyBorder="1" applyAlignment="1" applyProtection="1">
      <alignment horizontal="left" vertical="center"/>
      <protection hidden="1"/>
    </xf>
    <xf numFmtId="0" fontId="12" fillId="0" borderId="12" xfId="0" applyFont="1" applyBorder="1" applyAlignment="1" applyProtection="1">
      <alignment horizontal="left" vertical="center"/>
      <protection hidden="1"/>
    </xf>
    <xf numFmtId="0" fontId="13" fillId="0" borderId="1" xfId="0" applyFont="1" applyBorder="1" applyAlignment="1" applyProtection="1">
      <alignment horizontal="left" vertical="center" wrapText="1"/>
      <protection hidden="1"/>
    </xf>
    <xf numFmtId="0" fontId="12" fillId="0" borderId="1" xfId="0" applyFont="1" applyBorder="1" applyAlignment="1" applyProtection="1">
      <alignment horizontal="left" vertical="center"/>
      <protection hidden="1"/>
    </xf>
    <xf numFmtId="0" fontId="12" fillId="0" borderId="1" xfId="0" quotePrefix="1" applyFont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center"/>
      <protection hidden="1"/>
    </xf>
    <xf numFmtId="0" fontId="4" fillId="6" borderId="13" xfId="0" applyFont="1" applyFill="1" applyBorder="1" applyAlignment="1" applyProtection="1">
      <alignment horizontal="center"/>
      <protection hidden="1"/>
    </xf>
    <xf numFmtId="0" fontId="4" fillId="6" borderId="14" xfId="0" applyFont="1" applyFill="1" applyBorder="1" applyAlignment="1" applyProtection="1">
      <alignment horizontal="center"/>
      <protection hidden="1"/>
    </xf>
    <xf numFmtId="0" fontId="8" fillId="0" borderId="0" xfId="3" applyFont="1" applyAlignment="1" applyProtection="1">
      <alignment horizontal="left" wrapText="1"/>
      <protection hidden="1"/>
    </xf>
  </cellXfs>
  <cellStyles count="5">
    <cellStyle name="Migliaia" xfId="1" builtinId="3"/>
    <cellStyle name="Normale" xfId="0" builtinId="0"/>
    <cellStyle name="Normale_COSTO STANDARD" xfId="4" xr:uid="{54B336A1-3962-4863-BFAB-C9FA7F980104}"/>
    <cellStyle name="Normale_GDM TRADIZIONALI" xfId="2" xr:uid="{56D9038E-A67E-4FED-BDBD-966F5A4EECE8}"/>
    <cellStyle name="Normale_GDM TRADIZIONALI_1" xfId="3" xr:uid="{AC4C984C-6904-486C-9208-E299040CB4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200025</xdr:rowOff>
    </xdr:from>
    <xdr:ext cx="561976" cy="2183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sellaDiTesto 1">
              <a:extLst>
                <a:ext uri="{FF2B5EF4-FFF2-40B4-BE49-F238E27FC236}">
                  <a16:creationId xmlns:a16="http://schemas.microsoft.com/office/drawing/2014/main" id="{BC8B2A31-FB91-4770-ACA6-A6D11B3F979F}"/>
                </a:ext>
              </a:extLst>
            </xdr:cNvPr>
            <xdr:cNvSpPr txBox="1"/>
          </xdr:nvSpPr>
          <xdr:spPr>
            <a:xfrm>
              <a:off x="0" y="2114550"/>
              <a:ext cx="561976" cy="2183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𝐼𝑀𝐿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𝑒𝑓𝑓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2" name="CasellaDiTesto 1">
              <a:extLst>
                <a:ext uri="{FF2B5EF4-FFF2-40B4-BE49-F238E27FC236}">
                  <a16:creationId xmlns:a16="http://schemas.microsoft.com/office/drawing/2014/main" id="{BC8B2A31-FB91-4770-ACA6-A6D11B3F979F}"/>
                </a:ext>
              </a:extLst>
            </xdr:cNvPr>
            <xdr:cNvSpPr txBox="1"/>
          </xdr:nvSpPr>
          <xdr:spPr>
            <a:xfrm>
              <a:off x="0" y="2114550"/>
              <a:ext cx="561976" cy="2183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𝐼𝑀𝐿〗_(𝑐,𝑔)^𝑒𝑓𝑓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14</xdr:row>
      <xdr:rowOff>38100</xdr:rowOff>
    </xdr:from>
    <xdr:ext cx="1301382" cy="22148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asellaDiTesto 5">
              <a:extLst>
                <a:ext uri="{FF2B5EF4-FFF2-40B4-BE49-F238E27FC236}">
                  <a16:creationId xmlns:a16="http://schemas.microsoft.com/office/drawing/2014/main" id="{27DF5DFE-4E65-41E4-A690-9AAAB6358F55}"/>
                </a:ext>
              </a:extLst>
            </xdr:cNvPr>
            <xdr:cNvSpPr txBox="1"/>
          </xdr:nvSpPr>
          <xdr:spPr>
            <a:xfrm>
              <a:off x="0" y="5457825"/>
              <a:ext cx="1301382" cy="221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𝑁𝑚𝑖𝑠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𝐷𝑖𝑠𝑚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6" name="CasellaDiTesto 5">
              <a:extLst>
                <a:ext uri="{FF2B5EF4-FFF2-40B4-BE49-F238E27FC236}">
                  <a16:creationId xmlns:a16="http://schemas.microsoft.com/office/drawing/2014/main" id="{27DF5DFE-4E65-41E4-A690-9AAAB6358F55}"/>
                </a:ext>
              </a:extLst>
            </xdr:cNvPr>
            <xdr:cNvSpPr txBox="1"/>
          </xdr:nvSpPr>
          <xdr:spPr>
            <a:xfrm>
              <a:off x="0" y="5457825"/>
              <a:ext cx="1301382" cy="221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𝑁𝑚𝑖𝑠〗_𝑡^𝐷𝑖𝑠𝑚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2</xdr:col>
      <xdr:colOff>123825</xdr:colOff>
      <xdr:row>14</xdr:row>
      <xdr:rowOff>123825</xdr:rowOff>
    </xdr:from>
    <xdr:ext cx="1301382" cy="22148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asellaDiTesto 6">
              <a:extLst>
                <a:ext uri="{FF2B5EF4-FFF2-40B4-BE49-F238E27FC236}">
                  <a16:creationId xmlns:a16="http://schemas.microsoft.com/office/drawing/2014/main" id="{C9B6CAEE-DB4F-4E79-85AD-41D91A075ABF}"/>
                </a:ext>
              </a:extLst>
            </xdr:cNvPr>
            <xdr:cNvSpPr txBox="1"/>
          </xdr:nvSpPr>
          <xdr:spPr>
            <a:xfrm>
              <a:off x="5553075" y="5543550"/>
              <a:ext cx="1301382" cy="221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𝑁𝑚𝑖𝑠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𝐷𝑖𝑠𝑚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7" name="CasellaDiTesto 6">
              <a:extLst>
                <a:ext uri="{FF2B5EF4-FFF2-40B4-BE49-F238E27FC236}">
                  <a16:creationId xmlns:a16="http://schemas.microsoft.com/office/drawing/2014/main" id="{C9B6CAEE-DB4F-4E79-85AD-41D91A075ABF}"/>
                </a:ext>
              </a:extLst>
            </xdr:cNvPr>
            <xdr:cNvSpPr txBox="1"/>
          </xdr:nvSpPr>
          <xdr:spPr>
            <a:xfrm>
              <a:off x="5553075" y="5543550"/>
              <a:ext cx="1301382" cy="221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𝑁𝑚𝑖𝑠〗_𝑡^𝐷𝑖𝑠𝑚</a:t>
              </a:r>
              <a:endParaRPr lang="it-IT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428625</xdr:colOff>
      <xdr:row>2</xdr:row>
      <xdr:rowOff>114300</xdr:rowOff>
    </xdr:from>
    <xdr:ext cx="474104" cy="20191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sellaDiTesto 2">
              <a:extLst>
                <a:ext uri="{FF2B5EF4-FFF2-40B4-BE49-F238E27FC236}">
                  <a16:creationId xmlns:a16="http://schemas.microsoft.com/office/drawing/2014/main" id="{37413939-6064-4D86-8A3C-A73126C5AE7A}"/>
                </a:ext>
              </a:extLst>
            </xdr:cNvPr>
            <xdr:cNvSpPr txBox="1"/>
          </xdr:nvSpPr>
          <xdr:spPr>
            <a:xfrm>
              <a:off x="8305800" y="495300"/>
              <a:ext cx="474104" cy="2019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𝑉𝑅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𝑟𝑒𝑠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 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3" name="CasellaDiTesto 2">
              <a:extLst>
                <a:ext uri="{FF2B5EF4-FFF2-40B4-BE49-F238E27FC236}">
                  <a16:creationId xmlns:a16="http://schemas.microsoft.com/office/drawing/2014/main" id="{37413939-6064-4D86-8A3C-A73126C5AE7A}"/>
                </a:ext>
              </a:extLst>
            </xdr:cNvPr>
            <xdr:cNvSpPr txBox="1"/>
          </xdr:nvSpPr>
          <xdr:spPr>
            <a:xfrm>
              <a:off x="8305800" y="495300"/>
              <a:ext cx="474104" cy="2019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𝑉𝑅〗_(𝑐,𝑔)^(𝑟𝑒𝑠,𝑡 )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2</xdr:col>
      <xdr:colOff>304800</xdr:colOff>
      <xdr:row>2</xdr:row>
      <xdr:rowOff>104775</xdr:rowOff>
    </xdr:from>
    <xdr:ext cx="561976" cy="2183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asellaDiTesto 4">
              <a:extLst>
                <a:ext uri="{FF2B5EF4-FFF2-40B4-BE49-F238E27FC236}">
                  <a16:creationId xmlns:a16="http://schemas.microsoft.com/office/drawing/2014/main" id="{AF574BDC-48D4-42B8-BE7D-551A08469C62}"/>
                </a:ext>
              </a:extLst>
            </xdr:cNvPr>
            <xdr:cNvSpPr txBox="1"/>
          </xdr:nvSpPr>
          <xdr:spPr>
            <a:xfrm>
              <a:off x="1733550" y="485775"/>
              <a:ext cx="561976" cy="2183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𝐼𝑀𝐿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𝑒𝑓𝑓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5" name="CasellaDiTesto 4">
              <a:extLst>
                <a:ext uri="{FF2B5EF4-FFF2-40B4-BE49-F238E27FC236}">
                  <a16:creationId xmlns:a16="http://schemas.microsoft.com/office/drawing/2014/main" id="{AF574BDC-48D4-42B8-BE7D-551A08469C62}"/>
                </a:ext>
              </a:extLst>
            </xdr:cNvPr>
            <xdr:cNvSpPr txBox="1"/>
          </xdr:nvSpPr>
          <xdr:spPr>
            <a:xfrm>
              <a:off x="1733550" y="485775"/>
              <a:ext cx="561976" cy="2183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𝐼𝑀𝐿〗_(𝑐,𝑔)^𝑒𝑓𝑓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8</xdr:col>
      <xdr:colOff>142875</xdr:colOff>
      <xdr:row>2</xdr:row>
      <xdr:rowOff>142875</xdr:rowOff>
    </xdr:from>
    <xdr:ext cx="359329" cy="18434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asellaDiTesto 5">
              <a:extLst>
                <a:ext uri="{FF2B5EF4-FFF2-40B4-BE49-F238E27FC236}">
                  <a16:creationId xmlns:a16="http://schemas.microsoft.com/office/drawing/2014/main" id="{A9CE4751-CA02-48CC-AC90-53801D26C1DC}"/>
                </a:ext>
              </a:extLst>
            </xdr:cNvPr>
            <xdr:cNvSpPr txBox="1"/>
          </xdr:nvSpPr>
          <xdr:spPr>
            <a:xfrm>
              <a:off x="6534150" y="523875"/>
              <a:ext cx="359329" cy="1843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𝐹𝐷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6" name="CasellaDiTesto 5">
              <a:extLst>
                <a:ext uri="{FF2B5EF4-FFF2-40B4-BE49-F238E27FC236}">
                  <a16:creationId xmlns:a16="http://schemas.microsoft.com/office/drawing/2014/main" id="{A9CE4751-CA02-48CC-AC90-53801D26C1DC}"/>
                </a:ext>
              </a:extLst>
            </xdr:cNvPr>
            <xdr:cNvSpPr txBox="1"/>
          </xdr:nvSpPr>
          <xdr:spPr>
            <a:xfrm>
              <a:off x="6534150" y="523875"/>
              <a:ext cx="359329" cy="1843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𝐹𝐷〗_(𝑐,𝑔)^𝑡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9</xdr:col>
      <xdr:colOff>342900</xdr:colOff>
      <xdr:row>2</xdr:row>
      <xdr:rowOff>133350</xdr:rowOff>
    </xdr:from>
    <xdr:ext cx="174728" cy="1732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asellaDiTesto 6">
              <a:extLst>
                <a:ext uri="{FF2B5EF4-FFF2-40B4-BE49-F238E27FC236}">
                  <a16:creationId xmlns:a16="http://schemas.microsoft.com/office/drawing/2014/main" id="{683EC9CD-96A4-4296-94A4-5164A327DFA1}"/>
                </a:ext>
              </a:extLst>
            </xdr:cNvPr>
            <xdr:cNvSpPr txBox="1"/>
          </xdr:nvSpPr>
          <xdr:spPr>
            <a:xfrm>
              <a:off x="7372350" y="514350"/>
              <a:ext cx="174728" cy="1732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7" name="CasellaDiTesto 6">
              <a:extLst>
                <a:ext uri="{FF2B5EF4-FFF2-40B4-BE49-F238E27FC236}">
                  <a16:creationId xmlns:a16="http://schemas.microsoft.com/office/drawing/2014/main" id="{683EC9CD-96A4-4296-94A4-5164A327DFA1}"/>
                </a:ext>
              </a:extLst>
            </xdr:cNvPr>
            <xdr:cNvSpPr txBox="1"/>
          </xdr:nvSpPr>
          <xdr:spPr>
            <a:xfrm>
              <a:off x="7372350" y="514350"/>
              <a:ext cx="174728" cy="1732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it-IT" sz="1100" b="0" i="0">
                  <a:latin typeface="Cambria Math" panose="02040503050406030204" pitchFamily="18" charset="0"/>
                </a:rPr>
                <a:t>𝑑_𝑐^𝑡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12</xdr:col>
      <xdr:colOff>352425</xdr:colOff>
      <xdr:row>2</xdr:row>
      <xdr:rowOff>133350</xdr:rowOff>
    </xdr:from>
    <xdr:ext cx="19255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asellaDiTesto 8">
              <a:extLst>
                <a:ext uri="{FF2B5EF4-FFF2-40B4-BE49-F238E27FC236}">
                  <a16:creationId xmlns:a16="http://schemas.microsoft.com/office/drawing/2014/main" id="{FF549E2F-D9C6-4088-B34F-250BAA45EE68}"/>
                </a:ext>
              </a:extLst>
            </xdr:cNvPr>
            <xdr:cNvSpPr txBox="1"/>
          </xdr:nvSpPr>
          <xdr:spPr>
            <a:xfrm>
              <a:off x="10067925" y="514350"/>
              <a:ext cx="19255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𝑛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9" name="CasellaDiTesto 8">
              <a:extLst>
                <a:ext uri="{FF2B5EF4-FFF2-40B4-BE49-F238E27FC236}">
                  <a16:creationId xmlns:a16="http://schemas.microsoft.com/office/drawing/2014/main" id="{FF549E2F-D9C6-4088-B34F-250BAA45EE68}"/>
                </a:ext>
              </a:extLst>
            </xdr:cNvPr>
            <xdr:cNvSpPr txBox="1"/>
          </xdr:nvSpPr>
          <xdr:spPr>
            <a:xfrm>
              <a:off x="10067925" y="514350"/>
              <a:ext cx="19255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b="0" i="0">
                  <a:latin typeface="Cambria Math" panose="02040503050406030204" pitchFamily="18" charset="0"/>
                </a:rPr>
                <a:t>𝑑_𝑡^𝑛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13</xdr:col>
      <xdr:colOff>390525</xdr:colOff>
      <xdr:row>2</xdr:row>
      <xdr:rowOff>142875</xdr:rowOff>
    </xdr:from>
    <xdr:ext cx="413383" cy="1833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CasellaDiTesto 9">
              <a:extLst>
                <a:ext uri="{FF2B5EF4-FFF2-40B4-BE49-F238E27FC236}">
                  <a16:creationId xmlns:a16="http://schemas.microsoft.com/office/drawing/2014/main" id="{884CB4AB-F5B7-4C4C-AB65-AC77434847C7}"/>
                </a:ext>
              </a:extLst>
            </xdr:cNvPr>
            <xdr:cNvSpPr txBox="1"/>
          </xdr:nvSpPr>
          <xdr:spPr>
            <a:xfrm>
              <a:off x="10963275" y="523875"/>
              <a:ext cx="413383" cy="1833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𝐶𝑆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𝑛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𝑛𝑒𝑤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10" name="CasellaDiTesto 9">
              <a:extLst>
                <a:ext uri="{FF2B5EF4-FFF2-40B4-BE49-F238E27FC236}">
                  <a16:creationId xmlns:a16="http://schemas.microsoft.com/office/drawing/2014/main" id="{884CB4AB-F5B7-4C4C-AB65-AC77434847C7}"/>
                </a:ext>
              </a:extLst>
            </xdr:cNvPr>
            <xdr:cNvSpPr txBox="1"/>
          </xdr:nvSpPr>
          <xdr:spPr>
            <a:xfrm>
              <a:off x="10963275" y="523875"/>
              <a:ext cx="413383" cy="1833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𝐶𝑆〗_(𝑛,𝑔)^𝑛𝑒𝑤</a:t>
              </a:r>
              <a:endParaRPr lang="it-IT" sz="110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304800</xdr:colOff>
      <xdr:row>2</xdr:row>
      <xdr:rowOff>190500</xdr:rowOff>
    </xdr:from>
    <xdr:ext cx="561976" cy="2183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sellaDiTesto 1">
              <a:extLst>
                <a:ext uri="{FF2B5EF4-FFF2-40B4-BE49-F238E27FC236}">
                  <a16:creationId xmlns:a16="http://schemas.microsoft.com/office/drawing/2014/main" id="{1553AE1B-257A-412C-9EDC-3D9A0A4B51AD}"/>
                </a:ext>
              </a:extLst>
            </xdr:cNvPr>
            <xdr:cNvSpPr txBox="1"/>
          </xdr:nvSpPr>
          <xdr:spPr>
            <a:xfrm>
              <a:off x="1733550" y="571500"/>
              <a:ext cx="561976" cy="2183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𝐼𝑀𝐿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𝑒𝑓𝑓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2" name="CasellaDiTesto 1">
              <a:extLst>
                <a:ext uri="{FF2B5EF4-FFF2-40B4-BE49-F238E27FC236}">
                  <a16:creationId xmlns:a16="http://schemas.microsoft.com/office/drawing/2014/main" id="{1553AE1B-257A-412C-9EDC-3D9A0A4B51AD}"/>
                </a:ext>
              </a:extLst>
            </xdr:cNvPr>
            <xdr:cNvSpPr txBox="1"/>
          </xdr:nvSpPr>
          <xdr:spPr>
            <a:xfrm>
              <a:off x="1733550" y="571500"/>
              <a:ext cx="561976" cy="2183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𝐼𝑀𝐿〗_(𝑐,𝑔)^𝑒𝑓𝑓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5</xdr:col>
      <xdr:colOff>38100</xdr:colOff>
      <xdr:row>2</xdr:row>
      <xdr:rowOff>200025</xdr:rowOff>
    </xdr:from>
    <xdr:ext cx="1301382" cy="22148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sellaDiTesto 2">
              <a:extLst>
                <a:ext uri="{FF2B5EF4-FFF2-40B4-BE49-F238E27FC236}">
                  <a16:creationId xmlns:a16="http://schemas.microsoft.com/office/drawing/2014/main" id="{83F2448D-135B-4B6A-86C9-3235A50B4EC0}"/>
                </a:ext>
              </a:extLst>
            </xdr:cNvPr>
            <xdr:cNvSpPr txBox="1"/>
          </xdr:nvSpPr>
          <xdr:spPr>
            <a:xfrm>
              <a:off x="3743325" y="581025"/>
              <a:ext cx="1301382" cy="221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𝑁𝑚𝑖𝑠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𝐷𝑖𝑠𝑚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3" name="CasellaDiTesto 2">
              <a:extLst>
                <a:ext uri="{FF2B5EF4-FFF2-40B4-BE49-F238E27FC236}">
                  <a16:creationId xmlns:a16="http://schemas.microsoft.com/office/drawing/2014/main" id="{83F2448D-135B-4B6A-86C9-3235A50B4EC0}"/>
                </a:ext>
              </a:extLst>
            </xdr:cNvPr>
            <xdr:cNvSpPr txBox="1"/>
          </xdr:nvSpPr>
          <xdr:spPr>
            <a:xfrm>
              <a:off x="3743325" y="581025"/>
              <a:ext cx="1301382" cy="2214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𝑁𝑚𝑖𝑠〗_𝑡^𝐷𝑖𝑠𝑚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7</xdr:col>
      <xdr:colOff>247650</xdr:colOff>
      <xdr:row>2</xdr:row>
      <xdr:rowOff>219075</xdr:rowOff>
    </xdr:from>
    <xdr:ext cx="371255" cy="18992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asellaDiTesto 4">
              <a:extLst>
                <a:ext uri="{FF2B5EF4-FFF2-40B4-BE49-F238E27FC236}">
                  <a16:creationId xmlns:a16="http://schemas.microsoft.com/office/drawing/2014/main" id="{E0C38C68-66AD-45AA-B3AF-37D38806560E}"/>
                </a:ext>
              </a:extLst>
            </xdr:cNvPr>
            <xdr:cNvSpPr txBox="1"/>
          </xdr:nvSpPr>
          <xdr:spPr>
            <a:xfrm>
              <a:off x="6181725" y="600075"/>
              <a:ext cx="371255" cy="18992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𝐶𝑆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𝑠𝑡𝑑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5" name="CasellaDiTesto 4">
              <a:extLst>
                <a:ext uri="{FF2B5EF4-FFF2-40B4-BE49-F238E27FC236}">
                  <a16:creationId xmlns:a16="http://schemas.microsoft.com/office/drawing/2014/main" id="{E0C38C68-66AD-45AA-B3AF-37D38806560E}"/>
                </a:ext>
              </a:extLst>
            </xdr:cNvPr>
            <xdr:cNvSpPr txBox="1"/>
          </xdr:nvSpPr>
          <xdr:spPr>
            <a:xfrm>
              <a:off x="6181725" y="600075"/>
              <a:ext cx="371255" cy="18992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𝐶𝑆〗_(𝑐,𝑔)^𝑠𝑡𝑑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10</xdr:col>
      <xdr:colOff>247650</xdr:colOff>
      <xdr:row>2</xdr:row>
      <xdr:rowOff>219075</xdr:rowOff>
    </xdr:from>
    <xdr:ext cx="174728" cy="1732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asellaDiTesto 5">
              <a:extLst>
                <a:ext uri="{FF2B5EF4-FFF2-40B4-BE49-F238E27FC236}">
                  <a16:creationId xmlns:a16="http://schemas.microsoft.com/office/drawing/2014/main" id="{2371792E-2E5F-416A-9D0B-73EAE159CF9F}"/>
                </a:ext>
              </a:extLst>
            </xdr:cNvPr>
            <xdr:cNvSpPr txBox="1"/>
          </xdr:nvSpPr>
          <xdr:spPr>
            <a:xfrm>
              <a:off x="8143875" y="600075"/>
              <a:ext cx="174728" cy="1732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6" name="CasellaDiTesto 5">
              <a:extLst>
                <a:ext uri="{FF2B5EF4-FFF2-40B4-BE49-F238E27FC236}">
                  <a16:creationId xmlns:a16="http://schemas.microsoft.com/office/drawing/2014/main" id="{2371792E-2E5F-416A-9D0B-73EAE159CF9F}"/>
                </a:ext>
              </a:extLst>
            </xdr:cNvPr>
            <xdr:cNvSpPr txBox="1"/>
          </xdr:nvSpPr>
          <xdr:spPr>
            <a:xfrm>
              <a:off x="8143875" y="600075"/>
              <a:ext cx="174728" cy="1732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b="0" i="0">
                  <a:latin typeface="Cambria Math" panose="02040503050406030204" pitchFamily="18" charset="0"/>
                </a:rPr>
                <a:t>𝑑_𝑐^𝑡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8</xdr:col>
      <xdr:colOff>114300</xdr:colOff>
      <xdr:row>2</xdr:row>
      <xdr:rowOff>247650</xdr:rowOff>
    </xdr:from>
    <xdr:ext cx="357726" cy="17633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asellaDiTesto 6">
              <a:extLst>
                <a:ext uri="{FF2B5EF4-FFF2-40B4-BE49-F238E27FC236}">
                  <a16:creationId xmlns:a16="http://schemas.microsoft.com/office/drawing/2014/main" id="{E4567649-38B6-4BC9-A67D-142FACD83B49}"/>
                </a:ext>
              </a:extLst>
            </xdr:cNvPr>
            <xdr:cNvSpPr txBox="1"/>
          </xdr:nvSpPr>
          <xdr:spPr>
            <a:xfrm>
              <a:off x="6896100" y="628650"/>
              <a:ext cx="357726" cy="1763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2011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7" name="CasellaDiTesto 6">
              <a:extLst>
                <a:ext uri="{FF2B5EF4-FFF2-40B4-BE49-F238E27FC236}">
                  <a16:creationId xmlns:a16="http://schemas.microsoft.com/office/drawing/2014/main" id="{E4567649-38B6-4BC9-A67D-142FACD83B49}"/>
                </a:ext>
              </a:extLst>
            </xdr:cNvPr>
            <xdr:cNvSpPr txBox="1"/>
          </xdr:nvSpPr>
          <xdr:spPr>
            <a:xfrm>
              <a:off x="6896100" y="628650"/>
              <a:ext cx="357726" cy="1763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b="0" i="0">
                  <a:latin typeface="Cambria Math" panose="02040503050406030204" pitchFamily="18" charset="0"/>
                </a:rPr>
                <a:t>𝑑_2011^𝑡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9</xdr:col>
      <xdr:colOff>123825</xdr:colOff>
      <xdr:row>2</xdr:row>
      <xdr:rowOff>238125</xdr:rowOff>
    </xdr:from>
    <xdr:ext cx="359329" cy="18434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asellaDiTesto 8">
              <a:extLst>
                <a:ext uri="{FF2B5EF4-FFF2-40B4-BE49-F238E27FC236}">
                  <a16:creationId xmlns:a16="http://schemas.microsoft.com/office/drawing/2014/main" id="{D8F1DF9A-AEB6-42EC-A943-B918DA85DF2D}"/>
                </a:ext>
              </a:extLst>
            </xdr:cNvPr>
            <xdr:cNvSpPr txBox="1"/>
          </xdr:nvSpPr>
          <xdr:spPr>
            <a:xfrm>
              <a:off x="7458075" y="619125"/>
              <a:ext cx="359329" cy="1843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𝐹𝐷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9" name="CasellaDiTesto 8">
              <a:extLst>
                <a:ext uri="{FF2B5EF4-FFF2-40B4-BE49-F238E27FC236}">
                  <a16:creationId xmlns:a16="http://schemas.microsoft.com/office/drawing/2014/main" id="{D8F1DF9A-AEB6-42EC-A943-B918DA85DF2D}"/>
                </a:ext>
              </a:extLst>
            </xdr:cNvPr>
            <xdr:cNvSpPr txBox="1"/>
          </xdr:nvSpPr>
          <xdr:spPr>
            <a:xfrm>
              <a:off x="7458075" y="619125"/>
              <a:ext cx="359329" cy="1843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𝐹𝐷〗_(𝑐,𝑔)^𝑡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14</xdr:col>
      <xdr:colOff>342900</xdr:colOff>
      <xdr:row>2</xdr:row>
      <xdr:rowOff>200025</xdr:rowOff>
    </xdr:from>
    <xdr:ext cx="474104" cy="20191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CasellaDiTesto 9">
              <a:extLst>
                <a:ext uri="{FF2B5EF4-FFF2-40B4-BE49-F238E27FC236}">
                  <a16:creationId xmlns:a16="http://schemas.microsoft.com/office/drawing/2014/main" id="{0E64ED01-A3DF-41F4-80F4-27735E8F5AD4}"/>
                </a:ext>
              </a:extLst>
            </xdr:cNvPr>
            <xdr:cNvSpPr txBox="1"/>
          </xdr:nvSpPr>
          <xdr:spPr>
            <a:xfrm>
              <a:off x="12220575" y="581025"/>
              <a:ext cx="474104" cy="2019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𝑉𝑅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𝑐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𝑟𝑒𝑠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 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10" name="CasellaDiTesto 9">
              <a:extLst>
                <a:ext uri="{FF2B5EF4-FFF2-40B4-BE49-F238E27FC236}">
                  <a16:creationId xmlns:a16="http://schemas.microsoft.com/office/drawing/2014/main" id="{0E64ED01-A3DF-41F4-80F4-27735E8F5AD4}"/>
                </a:ext>
              </a:extLst>
            </xdr:cNvPr>
            <xdr:cNvSpPr txBox="1"/>
          </xdr:nvSpPr>
          <xdr:spPr>
            <a:xfrm>
              <a:off x="12220575" y="581025"/>
              <a:ext cx="474104" cy="2019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𝑉𝑅〗_(𝑐,𝑔)^(𝑟𝑒𝑠,𝑡 )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15</xdr:col>
      <xdr:colOff>390525</xdr:colOff>
      <xdr:row>2</xdr:row>
      <xdr:rowOff>200025</xdr:rowOff>
    </xdr:from>
    <xdr:ext cx="19255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CasellaDiTesto 10">
              <a:extLst>
                <a:ext uri="{FF2B5EF4-FFF2-40B4-BE49-F238E27FC236}">
                  <a16:creationId xmlns:a16="http://schemas.microsoft.com/office/drawing/2014/main" id="{D5D8B1CC-EEEC-4775-986F-79CFB9EEE062}"/>
                </a:ext>
              </a:extLst>
            </xdr:cNvPr>
            <xdr:cNvSpPr txBox="1"/>
          </xdr:nvSpPr>
          <xdr:spPr>
            <a:xfrm>
              <a:off x="13382625" y="581025"/>
              <a:ext cx="19255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𝑛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11" name="CasellaDiTesto 10">
              <a:extLst>
                <a:ext uri="{FF2B5EF4-FFF2-40B4-BE49-F238E27FC236}">
                  <a16:creationId xmlns:a16="http://schemas.microsoft.com/office/drawing/2014/main" id="{D5D8B1CC-EEEC-4775-986F-79CFB9EEE062}"/>
                </a:ext>
              </a:extLst>
            </xdr:cNvPr>
            <xdr:cNvSpPr txBox="1"/>
          </xdr:nvSpPr>
          <xdr:spPr>
            <a:xfrm>
              <a:off x="13382625" y="581025"/>
              <a:ext cx="19255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b="0" i="0">
                  <a:latin typeface="Cambria Math" panose="02040503050406030204" pitchFamily="18" charset="0"/>
                </a:rPr>
                <a:t>𝑑_𝑡^𝑛</a:t>
              </a:r>
              <a:endParaRPr lang="it-IT" sz="1100"/>
            </a:p>
          </xdr:txBody>
        </xdr:sp>
      </mc:Fallback>
    </mc:AlternateContent>
    <xdr:clientData/>
  </xdr:oneCellAnchor>
  <xdr:oneCellAnchor>
    <xdr:from>
      <xdr:col>17</xdr:col>
      <xdr:colOff>361950</xdr:colOff>
      <xdr:row>2</xdr:row>
      <xdr:rowOff>190500</xdr:rowOff>
    </xdr:from>
    <xdr:ext cx="413383" cy="1833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CasellaDiTesto 11">
              <a:extLst>
                <a:ext uri="{FF2B5EF4-FFF2-40B4-BE49-F238E27FC236}">
                  <a16:creationId xmlns:a16="http://schemas.microsoft.com/office/drawing/2014/main" id="{41C80BC7-5A93-4804-9469-0F95C7E33EE9}"/>
                </a:ext>
              </a:extLst>
            </xdr:cNvPr>
            <xdr:cNvSpPr txBox="1"/>
          </xdr:nvSpPr>
          <xdr:spPr>
            <a:xfrm>
              <a:off x="14916150" y="571500"/>
              <a:ext cx="413383" cy="1833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it-IT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𝐶𝑆</m:t>
                        </m:r>
                      </m:e>
                      <m:sub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𝑛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𝑔</m:t>
                        </m:r>
                      </m:sub>
                      <m:sup>
                        <m:r>
                          <a:rPr lang="it-IT" sz="1100" b="0" i="1">
                            <a:latin typeface="Cambria Math" panose="02040503050406030204" pitchFamily="18" charset="0"/>
                          </a:rPr>
                          <m:t>𝑛𝑒𝑤</m:t>
                        </m:r>
                      </m:sup>
                    </m:sSubSup>
                  </m:oMath>
                </m:oMathPara>
              </a14:m>
              <a:endParaRPr lang="it-IT" sz="1100"/>
            </a:p>
          </xdr:txBody>
        </xdr:sp>
      </mc:Choice>
      <mc:Fallback xmlns="">
        <xdr:sp macro="" textlink="">
          <xdr:nvSpPr>
            <xdr:cNvPr id="12" name="CasellaDiTesto 11">
              <a:extLst>
                <a:ext uri="{FF2B5EF4-FFF2-40B4-BE49-F238E27FC236}">
                  <a16:creationId xmlns:a16="http://schemas.microsoft.com/office/drawing/2014/main" id="{41C80BC7-5A93-4804-9469-0F95C7E33EE9}"/>
                </a:ext>
              </a:extLst>
            </xdr:cNvPr>
            <xdr:cNvSpPr txBox="1"/>
          </xdr:nvSpPr>
          <xdr:spPr>
            <a:xfrm>
              <a:off x="14916150" y="571500"/>
              <a:ext cx="413383" cy="1833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it-IT" sz="1100" i="0">
                  <a:latin typeface="Cambria Math" panose="02040503050406030204" pitchFamily="18" charset="0"/>
                </a:rPr>
                <a:t>〖</a:t>
              </a:r>
              <a:r>
                <a:rPr lang="it-IT" sz="1100" b="0" i="0">
                  <a:latin typeface="Cambria Math" panose="02040503050406030204" pitchFamily="18" charset="0"/>
                </a:rPr>
                <a:t>𝐶𝑆〗_(𝑛,𝑔)^𝑛𝑒𝑤</a:t>
              </a:r>
              <a:endParaRPr lang="it-IT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B3EC5-C3EE-4D3F-9B68-DDAF9C3C045A}">
  <sheetPr codeName="Foglio1"/>
  <dimension ref="A2:C67"/>
  <sheetViews>
    <sheetView zoomScaleNormal="100" workbookViewId="0">
      <selection activeCell="A3" sqref="A3:A4"/>
    </sheetView>
  </sheetViews>
  <sheetFormatPr defaultRowHeight="12" x14ac:dyDescent="0.2"/>
  <cols>
    <col min="1" max="1" width="23.140625" style="36" bestFit="1" customWidth="1"/>
    <col min="2" max="2" width="58.28515625" style="36" bestFit="1" customWidth="1"/>
    <col min="3" max="3" width="52.42578125" style="36" customWidth="1"/>
    <col min="4" max="16384" width="9.140625" style="36"/>
  </cols>
  <sheetData>
    <row r="2" spans="1:3" ht="12.75" x14ac:dyDescent="0.2">
      <c r="B2" s="43" t="s">
        <v>61</v>
      </c>
      <c r="C2" s="43" t="s">
        <v>62</v>
      </c>
    </row>
    <row r="3" spans="1:3" ht="15" customHeight="1" x14ac:dyDescent="0.2">
      <c r="A3" s="65" t="s">
        <v>53</v>
      </c>
      <c r="B3" s="67" t="s">
        <v>39</v>
      </c>
      <c r="C3" s="67"/>
    </row>
    <row r="4" spans="1:3" ht="48" x14ac:dyDescent="0.2">
      <c r="A4" s="65"/>
      <c r="B4" s="42" t="s">
        <v>48</v>
      </c>
      <c r="C4" s="42" t="s">
        <v>57</v>
      </c>
    </row>
    <row r="5" spans="1:3" ht="15" customHeight="1" x14ac:dyDescent="0.2">
      <c r="A5" s="62" t="s">
        <v>52</v>
      </c>
      <c r="B5" s="66" t="s">
        <v>40</v>
      </c>
      <c r="C5" s="66"/>
    </row>
    <row r="6" spans="1:3" ht="48" x14ac:dyDescent="0.2">
      <c r="A6" s="63"/>
      <c r="B6" s="52" t="s">
        <v>50</v>
      </c>
      <c r="C6" s="44" t="s">
        <v>58</v>
      </c>
    </row>
    <row r="7" spans="1:3" ht="48" customHeight="1" x14ac:dyDescent="0.2">
      <c r="A7" s="53"/>
      <c r="B7" s="66" t="s">
        <v>44</v>
      </c>
      <c r="C7" s="66"/>
    </row>
    <row r="8" spans="1:3" x14ac:dyDescent="0.2">
      <c r="A8" s="62" t="s">
        <v>54</v>
      </c>
      <c r="B8" s="66" t="s">
        <v>45</v>
      </c>
      <c r="C8" s="66"/>
    </row>
    <row r="9" spans="1:3" ht="36" x14ac:dyDescent="0.2">
      <c r="A9" s="63"/>
      <c r="B9" s="44" t="s">
        <v>63</v>
      </c>
      <c r="C9" s="44" t="s">
        <v>60</v>
      </c>
    </row>
    <row r="10" spans="1:3" ht="24" customHeight="1" x14ac:dyDescent="0.2">
      <c r="A10" s="53" t="s">
        <v>30</v>
      </c>
      <c r="B10" s="61" t="s">
        <v>46</v>
      </c>
      <c r="C10" s="61"/>
    </row>
    <row r="11" spans="1:3" ht="96" customHeight="1" x14ac:dyDescent="0.2">
      <c r="A11" s="53" t="s">
        <v>23</v>
      </c>
      <c r="B11" s="51" t="s">
        <v>56</v>
      </c>
      <c r="C11" s="45"/>
    </row>
    <row r="12" spans="1:3" x14ac:dyDescent="0.2">
      <c r="A12" s="62" t="s">
        <v>24</v>
      </c>
      <c r="B12" s="61" t="s">
        <v>47</v>
      </c>
      <c r="C12" s="61"/>
    </row>
    <row r="13" spans="1:3" ht="36" customHeight="1" x14ac:dyDescent="0.2">
      <c r="A13" s="63"/>
      <c r="B13" s="64" t="s">
        <v>51</v>
      </c>
      <c r="C13" s="64"/>
    </row>
    <row r="14" spans="1:3" x14ac:dyDescent="0.2">
      <c r="A14" s="65"/>
      <c r="B14" s="61" t="s">
        <v>34</v>
      </c>
      <c r="C14" s="61"/>
    </row>
    <row r="15" spans="1:3" ht="24" x14ac:dyDescent="0.2">
      <c r="A15" s="65"/>
      <c r="B15" s="45"/>
      <c r="C15" s="52" t="s">
        <v>55</v>
      </c>
    </row>
    <row r="16" spans="1:3" x14ac:dyDescent="0.2">
      <c r="A16" s="37"/>
      <c r="B16" s="38"/>
    </row>
    <row r="17" spans="1:2" x14ac:dyDescent="0.2">
      <c r="A17" s="37"/>
      <c r="B17" s="38"/>
    </row>
    <row r="18" spans="1:2" x14ac:dyDescent="0.2">
      <c r="A18" s="37"/>
      <c r="B18" s="38"/>
    </row>
    <row r="19" spans="1:2" x14ac:dyDescent="0.2">
      <c r="A19" s="37"/>
      <c r="B19" s="38"/>
    </row>
    <row r="20" spans="1:2" x14ac:dyDescent="0.2">
      <c r="A20" s="37"/>
      <c r="B20" s="37"/>
    </row>
    <row r="21" spans="1:2" x14ac:dyDescent="0.2">
      <c r="A21" s="37"/>
      <c r="B21" s="37"/>
    </row>
    <row r="22" spans="1:2" x14ac:dyDescent="0.2">
      <c r="A22" s="37"/>
      <c r="B22" s="37"/>
    </row>
    <row r="23" spans="1:2" ht="24" customHeight="1" x14ac:dyDescent="0.2">
      <c r="A23" s="37"/>
      <c r="B23" s="37"/>
    </row>
    <row r="24" spans="1:2" ht="24.75" customHeight="1" x14ac:dyDescent="0.2">
      <c r="A24" s="37"/>
      <c r="B24" s="37"/>
    </row>
    <row r="25" spans="1:2" x14ac:dyDescent="0.2">
      <c r="A25" s="37"/>
      <c r="B25" s="37"/>
    </row>
    <row r="26" spans="1:2" x14ac:dyDescent="0.2">
      <c r="A26" s="37"/>
      <c r="B26" s="37"/>
    </row>
    <row r="27" spans="1:2" x14ac:dyDescent="0.2">
      <c r="A27" s="37"/>
      <c r="B27" s="37"/>
    </row>
    <row r="28" spans="1:2" x14ac:dyDescent="0.2">
      <c r="A28" s="37"/>
      <c r="B28" s="37"/>
    </row>
    <row r="29" spans="1:2" x14ac:dyDescent="0.2">
      <c r="A29" s="37"/>
      <c r="B29" s="37"/>
    </row>
    <row r="30" spans="1:2" x14ac:dyDescent="0.2">
      <c r="A30" s="37"/>
      <c r="B30" s="37"/>
    </row>
    <row r="31" spans="1:2" x14ac:dyDescent="0.2">
      <c r="A31" s="37"/>
      <c r="B31" s="37"/>
    </row>
    <row r="32" spans="1:2" x14ac:dyDescent="0.2">
      <c r="A32" s="37"/>
      <c r="B32" s="37"/>
    </row>
    <row r="33" spans="1:2" x14ac:dyDescent="0.2">
      <c r="A33" s="37"/>
      <c r="B33" s="37"/>
    </row>
    <row r="34" spans="1:2" x14ac:dyDescent="0.2">
      <c r="A34" s="39"/>
      <c r="B34" s="40"/>
    </row>
    <row r="35" spans="1:2" x14ac:dyDescent="0.2">
      <c r="A35" s="39"/>
      <c r="B35" s="40"/>
    </row>
    <row r="36" spans="1:2" x14ac:dyDescent="0.2">
      <c r="A36" s="39"/>
      <c r="B36" s="40"/>
    </row>
    <row r="37" spans="1:2" x14ac:dyDescent="0.2">
      <c r="A37" s="39"/>
      <c r="B37" s="40"/>
    </row>
    <row r="38" spans="1:2" x14ac:dyDescent="0.2">
      <c r="A38" s="39"/>
      <c r="B38" s="40"/>
    </row>
    <row r="39" spans="1:2" x14ac:dyDescent="0.2">
      <c r="A39" s="39"/>
      <c r="B39" s="40"/>
    </row>
    <row r="40" spans="1:2" x14ac:dyDescent="0.2">
      <c r="A40" s="39"/>
      <c r="B40" s="40"/>
    </row>
    <row r="41" spans="1:2" x14ac:dyDescent="0.2">
      <c r="A41" s="39"/>
      <c r="B41" s="40"/>
    </row>
    <row r="42" spans="1:2" x14ac:dyDescent="0.2">
      <c r="A42" s="39"/>
      <c r="B42" s="40"/>
    </row>
    <row r="43" spans="1:2" x14ac:dyDescent="0.2">
      <c r="A43" s="39"/>
      <c r="B43" s="40"/>
    </row>
    <row r="44" spans="1:2" x14ac:dyDescent="0.2">
      <c r="A44" s="39"/>
      <c r="B44" s="40"/>
    </row>
    <row r="45" spans="1:2" x14ac:dyDescent="0.2">
      <c r="A45" s="39"/>
      <c r="B45" s="40"/>
    </row>
    <row r="46" spans="1:2" x14ac:dyDescent="0.2">
      <c r="A46" s="39"/>
      <c r="B46" s="40"/>
    </row>
    <row r="47" spans="1:2" x14ac:dyDescent="0.2">
      <c r="A47" s="39"/>
      <c r="B47" s="40"/>
    </row>
    <row r="48" spans="1:2" x14ac:dyDescent="0.2">
      <c r="A48" s="39"/>
      <c r="B48" s="40"/>
    </row>
    <row r="49" spans="1:2" x14ac:dyDescent="0.2">
      <c r="A49" s="39"/>
      <c r="B49" s="40"/>
    </row>
    <row r="50" spans="1:2" x14ac:dyDescent="0.2">
      <c r="A50" s="39"/>
      <c r="B50" s="40"/>
    </row>
    <row r="51" spans="1:2" x14ac:dyDescent="0.2">
      <c r="A51" s="39"/>
      <c r="B51" s="40"/>
    </row>
    <row r="52" spans="1:2" x14ac:dyDescent="0.2">
      <c r="A52" s="39"/>
      <c r="B52" s="40"/>
    </row>
    <row r="53" spans="1:2" x14ac:dyDescent="0.2">
      <c r="A53" s="39"/>
      <c r="B53" s="40"/>
    </row>
    <row r="54" spans="1:2" x14ac:dyDescent="0.2">
      <c r="A54" s="39"/>
      <c r="B54" s="40"/>
    </row>
    <row r="55" spans="1:2" x14ac:dyDescent="0.2">
      <c r="A55" s="41"/>
      <c r="B55" s="41"/>
    </row>
    <row r="56" spans="1:2" x14ac:dyDescent="0.2">
      <c r="A56" s="41"/>
      <c r="B56" s="41"/>
    </row>
    <row r="57" spans="1:2" x14ac:dyDescent="0.2">
      <c r="A57" s="41"/>
      <c r="B57" s="41"/>
    </row>
    <row r="58" spans="1:2" x14ac:dyDescent="0.2">
      <c r="A58" s="41"/>
      <c r="B58" s="41"/>
    </row>
    <row r="59" spans="1:2" x14ac:dyDescent="0.2">
      <c r="A59" s="41"/>
      <c r="B59" s="41"/>
    </row>
    <row r="60" spans="1:2" x14ac:dyDescent="0.2">
      <c r="A60" s="41"/>
      <c r="B60" s="41"/>
    </row>
    <row r="61" spans="1:2" x14ac:dyDescent="0.2">
      <c r="A61" s="41"/>
      <c r="B61" s="41"/>
    </row>
    <row r="62" spans="1:2" x14ac:dyDescent="0.2">
      <c r="A62" s="41"/>
      <c r="B62" s="41"/>
    </row>
    <row r="63" spans="1:2" x14ac:dyDescent="0.2">
      <c r="A63" s="41"/>
      <c r="B63" s="41"/>
    </row>
    <row r="64" spans="1:2" x14ac:dyDescent="0.2">
      <c r="A64" s="41"/>
      <c r="B64" s="41"/>
    </row>
    <row r="65" spans="1:2" x14ac:dyDescent="0.2">
      <c r="A65" s="41"/>
      <c r="B65" s="41"/>
    </row>
    <row r="66" spans="1:2" x14ac:dyDescent="0.2">
      <c r="A66" s="41"/>
      <c r="B66" s="41"/>
    </row>
    <row r="67" spans="1:2" x14ac:dyDescent="0.2">
      <c r="A67" s="41"/>
      <c r="B67" s="41"/>
    </row>
  </sheetData>
  <sheetProtection algorithmName="SHA-512" hashValue="A1EcUpUwvnyVINRtWV11btkJb+Z9pFW2o9LYFUTLPBOtpKlh7YkzrB23O9y/PBLlg8CA0eE9fSQWWCq91vxdfg==" saltValue="cvneEvO+xLoL0yGEP69Mfg==" spinCount="100000" sheet="1" formatCells="0" formatColumns="0" formatRows="0" insertColumns="0" insertRows="0" insertHyperlinks="0" deleteColumns="0" deleteRows="0" sort="0" autoFilter="0" pivotTables="0"/>
  <mergeCells count="13">
    <mergeCell ref="A8:A9"/>
    <mergeCell ref="B8:C8"/>
    <mergeCell ref="B10:C10"/>
    <mergeCell ref="A3:A4"/>
    <mergeCell ref="B3:C3"/>
    <mergeCell ref="A5:A6"/>
    <mergeCell ref="B5:C5"/>
    <mergeCell ref="B7:C7"/>
    <mergeCell ref="B12:C12"/>
    <mergeCell ref="A12:A13"/>
    <mergeCell ref="B13:C13"/>
    <mergeCell ref="B14:C14"/>
    <mergeCell ref="A14:A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35066-61ED-49B4-BFB0-46D537C0710E}">
  <sheetPr codeName="Foglio5"/>
  <dimension ref="A1:D181"/>
  <sheetViews>
    <sheetView workbookViewId="0">
      <selection activeCell="E11" sqref="E11"/>
    </sheetView>
  </sheetViews>
  <sheetFormatPr defaultColWidth="78.42578125" defaultRowHeight="11.25" x14ac:dyDescent="0.2"/>
  <cols>
    <col min="1" max="1" width="10.140625" style="1" customWidth="1"/>
    <col min="2" max="2" width="28.28515625" style="1" customWidth="1"/>
    <col min="3" max="3" width="7.140625" style="1" bestFit="1" customWidth="1"/>
    <col min="4" max="4" width="10.5703125" style="1" bestFit="1" customWidth="1"/>
    <col min="5" max="16384" width="78.42578125" style="1"/>
  </cols>
  <sheetData>
    <row r="1" spans="1:4" ht="12" thickBot="1" x14ac:dyDescent="0.25"/>
    <row r="2" spans="1:4" s="25" customFormat="1" ht="22.5" x14ac:dyDescent="0.25">
      <c r="A2" s="21" t="s">
        <v>18</v>
      </c>
      <c r="B2" s="22" t="s">
        <v>19</v>
      </c>
      <c r="C2" s="23" t="s">
        <v>17</v>
      </c>
      <c r="D2" s="24" t="s">
        <v>14</v>
      </c>
    </row>
    <row r="3" spans="1:4" x14ac:dyDescent="0.2">
      <c r="A3" s="26">
        <v>5</v>
      </c>
      <c r="B3" s="27" t="s">
        <v>29</v>
      </c>
      <c r="C3" s="28">
        <v>3</v>
      </c>
      <c r="D3" s="29" t="s">
        <v>0</v>
      </c>
    </row>
    <row r="4" spans="1:4" x14ac:dyDescent="0.2">
      <c r="A4" s="26">
        <v>5</v>
      </c>
      <c r="B4" s="27" t="s">
        <v>29</v>
      </c>
      <c r="C4" s="28">
        <v>4</v>
      </c>
      <c r="D4" s="29" t="s">
        <v>1</v>
      </c>
    </row>
    <row r="5" spans="1:4" x14ac:dyDescent="0.2">
      <c r="A5" s="26">
        <v>5</v>
      </c>
      <c r="B5" s="27" t="s">
        <v>29</v>
      </c>
      <c r="C5" s="28">
        <v>5</v>
      </c>
      <c r="D5" s="29" t="s">
        <v>2</v>
      </c>
    </row>
    <row r="6" spans="1:4" x14ac:dyDescent="0.2">
      <c r="A6" s="26">
        <v>5</v>
      </c>
      <c r="B6" s="27" t="s">
        <v>29</v>
      </c>
      <c r="C6" s="28">
        <v>6</v>
      </c>
      <c r="D6" s="29" t="s">
        <v>3</v>
      </c>
    </row>
    <row r="7" spans="1:4" x14ac:dyDescent="0.2">
      <c r="A7" s="26">
        <v>5</v>
      </c>
      <c r="B7" s="27" t="s">
        <v>29</v>
      </c>
      <c r="C7" s="28">
        <v>7</v>
      </c>
      <c r="D7" s="29" t="s">
        <v>4</v>
      </c>
    </row>
    <row r="8" spans="1:4" x14ac:dyDescent="0.2">
      <c r="A8" s="26">
        <v>5</v>
      </c>
      <c r="B8" s="27" t="s">
        <v>29</v>
      </c>
      <c r="C8" s="28">
        <v>8</v>
      </c>
      <c r="D8" s="29" t="s">
        <v>5</v>
      </c>
    </row>
    <row r="9" spans="1:4" x14ac:dyDescent="0.2">
      <c r="A9" s="26">
        <v>5</v>
      </c>
      <c r="B9" s="27" t="s">
        <v>29</v>
      </c>
      <c r="C9" s="28">
        <v>9</v>
      </c>
      <c r="D9" s="29" t="s">
        <v>6</v>
      </c>
    </row>
    <row r="10" spans="1:4" x14ac:dyDescent="0.2">
      <c r="A10" s="26">
        <v>5</v>
      </c>
      <c r="B10" s="27" t="s">
        <v>29</v>
      </c>
      <c r="C10" s="28">
        <v>10</v>
      </c>
      <c r="D10" s="29" t="s">
        <v>7</v>
      </c>
    </row>
    <row r="11" spans="1:4" x14ac:dyDescent="0.2">
      <c r="A11" s="26">
        <v>5</v>
      </c>
      <c r="B11" s="27" t="s">
        <v>29</v>
      </c>
      <c r="C11" s="28">
        <v>11</v>
      </c>
      <c r="D11" s="29" t="s">
        <v>8</v>
      </c>
    </row>
    <row r="12" spans="1:4" x14ac:dyDescent="0.2">
      <c r="A12" s="26">
        <v>5</v>
      </c>
      <c r="B12" s="27" t="s">
        <v>29</v>
      </c>
      <c r="C12" s="28">
        <v>12</v>
      </c>
      <c r="D12" s="29" t="s">
        <v>9</v>
      </c>
    </row>
    <row r="13" spans="1:4" x14ac:dyDescent="0.2">
      <c r="A13" s="26">
        <v>5</v>
      </c>
      <c r="B13" s="27" t="s">
        <v>29</v>
      </c>
      <c r="C13" s="28">
        <v>13</v>
      </c>
      <c r="D13" s="29" t="s">
        <v>10</v>
      </c>
    </row>
    <row r="14" spans="1:4" x14ac:dyDescent="0.2">
      <c r="A14" s="26">
        <v>5</v>
      </c>
      <c r="B14" s="27" t="s">
        <v>29</v>
      </c>
      <c r="C14" s="28">
        <v>14</v>
      </c>
      <c r="D14" s="29" t="s">
        <v>11</v>
      </c>
    </row>
    <row r="15" spans="1:4" x14ac:dyDescent="0.2">
      <c r="A15" s="26">
        <v>5</v>
      </c>
      <c r="B15" s="27" t="s">
        <v>29</v>
      </c>
      <c r="C15" s="28">
        <v>15</v>
      </c>
      <c r="D15" s="29" t="s">
        <v>12</v>
      </c>
    </row>
    <row r="16" spans="1:4" x14ac:dyDescent="0.2">
      <c r="A16" s="26">
        <v>5</v>
      </c>
      <c r="B16" s="27" t="s">
        <v>29</v>
      </c>
      <c r="C16" s="28">
        <v>16</v>
      </c>
      <c r="D16" s="29" t="s">
        <v>13</v>
      </c>
    </row>
    <row r="17" spans="1:4" x14ac:dyDescent="0.2">
      <c r="A17" s="26">
        <v>13</v>
      </c>
      <c r="B17" s="27" t="s">
        <v>15</v>
      </c>
      <c r="C17" s="28">
        <v>51</v>
      </c>
      <c r="D17" s="29" t="s">
        <v>20</v>
      </c>
    </row>
    <row r="18" spans="1:4" x14ac:dyDescent="0.2">
      <c r="A18" s="26">
        <v>13</v>
      </c>
      <c r="B18" s="27" t="s">
        <v>15</v>
      </c>
      <c r="C18" s="28">
        <v>52</v>
      </c>
      <c r="D18" s="29" t="s">
        <v>21</v>
      </c>
    </row>
    <row r="19" spans="1:4" ht="12" thickBot="1" x14ac:dyDescent="0.25">
      <c r="A19" s="30">
        <v>6</v>
      </c>
      <c r="B19" s="31" t="s">
        <v>59</v>
      </c>
      <c r="C19" s="68"/>
      <c r="D19" s="69"/>
    </row>
    <row r="41" spans="1:4" x14ac:dyDescent="0.2">
      <c r="A41" s="32"/>
      <c r="B41" s="32"/>
      <c r="C41" s="33"/>
      <c r="D41" s="33"/>
    </row>
    <row r="42" spans="1:4" x14ac:dyDescent="0.2">
      <c r="A42" s="32"/>
      <c r="B42" s="32"/>
      <c r="C42" s="33"/>
      <c r="D42" s="33"/>
    </row>
    <row r="43" spans="1:4" x14ac:dyDescent="0.2">
      <c r="A43" s="32"/>
      <c r="B43" s="32"/>
      <c r="C43" s="33"/>
      <c r="D43" s="33"/>
    </row>
    <row r="44" spans="1:4" x14ac:dyDescent="0.2">
      <c r="A44" s="32"/>
      <c r="B44" s="32"/>
      <c r="C44" s="33"/>
      <c r="D44" s="33"/>
    </row>
    <row r="45" spans="1:4" x14ac:dyDescent="0.2">
      <c r="A45" s="32"/>
      <c r="B45" s="32"/>
      <c r="C45" s="33"/>
      <c r="D45" s="33"/>
    </row>
    <row r="46" spans="1:4" x14ac:dyDescent="0.2">
      <c r="A46" s="32"/>
      <c r="B46" s="32"/>
      <c r="C46" s="33"/>
      <c r="D46" s="33"/>
    </row>
    <row r="47" spans="1:4" x14ac:dyDescent="0.2">
      <c r="A47" s="32"/>
      <c r="B47" s="32"/>
      <c r="C47" s="33"/>
      <c r="D47" s="33"/>
    </row>
    <row r="48" spans="1:4" x14ac:dyDescent="0.2">
      <c r="A48" s="32"/>
      <c r="B48" s="32"/>
      <c r="C48" s="33"/>
      <c r="D48" s="33"/>
    </row>
    <row r="49" spans="1:4" x14ac:dyDescent="0.2">
      <c r="A49" s="32"/>
      <c r="B49" s="32"/>
      <c r="C49" s="33"/>
      <c r="D49" s="33"/>
    </row>
    <row r="50" spans="1:4" x14ac:dyDescent="0.2">
      <c r="A50" s="32"/>
      <c r="B50" s="32"/>
      <c r="C50" s="33"/>
      <c r="D50" s="33"/>
    </row>
    <row r="51" spans="1:4" x14ac:dyDescent="0.2">
      <c r="A51" s="32"/>
      <c r="B51" s="32"/>
      <c r="C51" s="33"/>
      <c r="D51" s="33"/>
    </row>
    <row r="52" spans="1:4" x14ac:dyDescent="0.2">
      <c r="A52" s="32"/>
      <c r="B52" s="32"/>
      <c r="C52" s="33"/>
      <c r="D52" s="33"/>
    </row>
    <row r="53" spans="1:4" x14ac:dyDescent="0.2">
      <c r="A53" s="32"/>
      <c r="B53" s="32"/>
      <c r="C53" s="33"/>
      <c r="D53" s="33"/>
    </row>
    <row r="54" spans="1:4" x14ac:dyDescent="0.2">
      <c r="A54" s="32"/>
      <c r="B54" s="32"/>
      <c r="C54" s="33"/>
      <c r="D54" s="33"/>
    </row>
    <row r="55" spans="1:4" x14ac:dyDescent="0.2">
      <c r="A55" s="32"/>
      <c r="B55" s="32"/>
      <c r="C55" s="33"/>
      <c r="D55" s="33"/>
    </row>
    <row r="56" spans="1:4" x14ac:dyDescent="0.2">
      <c r="A56" s="32"/>
      <c r="B56" s="32"/>
      <c r="C56" s="33"/>
      <c r="D56" s="33"/>
    </row>
    <row r="57" spans="1:4" x14ac:dyDescent="0.2">
      <c r="A57" s="32"/>
      <c r="B57" s="32"/>
      <c r="C57" s="33"/>
      <c r="D57" s="33"/>
    </row>
    <row r="58" spans="1:4" x14ac:dyDescent="0.2">
      <c r="A58" s="32"/>
      <c r="B58" s="32"/>
      <c r="C58" s="33"/>
      <c r="D58" s="33"/>
    </row>
    <row r="59" spans="1:4" x14ac:dyDescent="0.2">
      <c r="A59" s="32"/>
      <c r="B59" s="32"/>
      <c r="C59" s="33"/>
      <c r="D59" s="33"/>
    </row>
    <row r="60" spans="1:4" x14ac:dyDescent="0.2">
      <c r="A60" s="32"/>
      <c r="B60" s="32"/>
      <c r="C60" s="33"/>
      <c r="D60" s="33"/>
    </row>
    <row r="61" spans="1:4" x14ac:dyDescent="0.2">
      <c r="A61" s="32"/>
      <c r="B61" s="32"/>
      <c r="C61" s="33"/>
      <c r="D61" s="33"/>
    </row>
    <row r="62" spans="1:4" x14ac:dyDescent="0.2">
      <c r="A62" s="32"/>
      <c r="B62" s="32"/>
      <c r="C62" s="33"/>
      <c r="D62" s="33"/>
    </row>
    <row r="63" spans="1:4" x14ac:dyDescent="0.2">
      <c r="A63" s="32"/>
      <c r="B63" s="32"/>
      <c r="C63" s="33"/>
      <c r="D63" s="33"/>
    </row>
    <row r="64" spans="1:4" x14ac:dyDescent="0.2">
      <c r="A64" s="32"/>
      <c r="B64" s="32"/>
      <c r="C64" s="33"/>
      <c r="D64" s="33"/>
    </row>
    <row r="65" spans="1:4" x14ac:dyDescent="0.2">
      <c r="A65" s="32"/>
      <c r="B65" s="32"/>
      <c r="C65" s="33"/>
      <c r="D65" s="33"/>
    </row>
    <row r="66" spans="1:4" x14ac:dyDescent="0.2">
      <c r="A66" s="32"/>
      <c r="B66" s="32"/>
      <c r="C66" s="33"/>
      <c r="D66" s="33"/>
    </row>
    <row r="67" spans="1:4" x14ac:dyDescent="0.2">
      <c r="A67" s="32"/>
      <c r="B67" s="32"/>
      <c r="C67" s="33"/>
      <c r="D67" s="33"/>
    </row>
    <row r="68" spans="1:4" x14ac:dyDescent="0.2">
      <c r="A68" s="32"/>
      <c r="B68" s="32"/>
      <c r="C68" s="33"/>
      <c r="D68" s="33"/>
    </row>
    <row r="69" spans="1:4" x14ac:dyDescent="0.2">
      <c r="A69" s="32"/>
      <c r="B69" s="32"/>
      <c r="C69" s="33"/>
      <c r="D69" s="33"/>
    </row>
    <row r="70" spans="1:4" x14ac:dyDescent="0.2">
      <c r="A70" s="32"/>
      <c r="B70" s="32"/>
      <c r="C70" s="33"/>
      <c r="D70" s="33"/>
    </row>
    <row r="71" spans="1:4" x14ac:dyDescent="0.2">
      <c r="A71" s="32"/>
      <c r="B71" s="32"/>
      <c r="C71" s="33"/>
      <c r="D71" s="33"/>
    </row>
    <row r="72" spans="1:4" x14ac:dyDescent="0.2">
      <c r="A72" s="32"/>
      <c r="B72" s="32"/>
      <c r="C72" s="33"/>
      <c r="D72" s="33"/>
    </row>
    <row r="73" spans="1:4" x14ac:dyDescent="0.2">
      <c r="A73" s="32"/>
      <c r="B73" s="32"/>
      <c r="C73" s="33"/>
      <c r="D73" s="33"/>
    </row>
    <row r="74" spans="1:4" x14ac:dyDescent="0.2">
      <c r="A74" s="32"/>
      <c r="B74" s="32"/>
      <c r="C74" s="33"/>
      <c r="D74" s="33"/>
    </row>
    <row r="75" spans="1:4" x14ac:dyDescent="0.2">
      <c r="A75" s="32"/>
      <c r="B75" s="32"/>
      <c r="C75" s="33"/>
      <c r="D75" s="33"/>
    </row>
    <row r="76" spans="1:4" x14ac:dyDescent="0.2">
      <c r="A76" s="32"/>
      <c r="B76" s="32"/>
      <c r="C76" s="33"/>
      <c r="D76" s="33"/>
    </row>
    <row r="77" spans="1:4" x14ac:dyDescent="0.2">
      <c r="A77" s="32"/>
      <c r="B77" s="32"/>
      <c r="C77" s="33"/>
      <c r="D77" s="33"/>
    </row>
    <row r="78" spans="1:4" x14ac:dyDescent="0.2">
      <c r="A78" s="32"/>
      <c r="B78" s="32"/>
      <c r="C78" s="33"/>
      <c r="D78" s="33"/>
    </row>
    <row r="79" spans="1:4" x14ac:dyDescent="0.2">
      <c r="A79" s="32"/>
      <c r="B79" s="32"/>
      <c r="C79" s="33"/>
      <c r="D79" s="33"/>
    </row>
    <row r="80" spans="1:4" x14ac:dyDescent="0.2">
      <c r="A80" s="32"/>
      <c r="B80" s="32"/>
      <c r="C80" s="33"/>
      <c r="D80" s="33"/>
    </row>
    <row r="81" spans="1:4" x14ac:dyDescent="0.2">
      <c r="A81" s="32"/>
      <c r="B81" s="32"/>
      <c r="C81" s="33"/>
      <c r="D81" s="33"/>
    </row>
    <row r="82" spans="1:4" x14ac:dyDescent="0.2">
      <c r="A82" s="32"/>
      <c r="B82" s="32"/>
      <c r="C82" s="33"/>
      <c r="D82" s="33"/>
    </row>
    <row r="83" spans="1:4" x14ac:dyDescent="0.2">
      <c r="A83" s="32"/>
      <c r="B83" s="32"/>
      <c r="C83" s="33"/>
      <c r="D83" s="33"/>
    </row>
    <row r="84" spans="1:4" x14ac:dyDescent="0.2">
      <c r="A84" s="32"/>
      <c r="B84" s="32"/>
      <c r="C84" s="33"/>
      <c r="D84" s="33"/>
    </row>
    <row r="85" spans="1:4" x14ac:dyDescent="0.2">
      <c r="A85" s="32"/>
      <c r="B85" s="32"/>
      <c r="C85" s="33"/>
      <c r="D85" s="33"/>
    </row>
    <row r="86" spans="1:4" x14ac:dyDescent="0.2">
      <c r="A86" s="32"/>
      <c r="B86" s="32"/>
      <c r="C86" s="33"/>
      <c r="D86" s="33"/>
    </row>
    <row r="87" spans="1:4" x14ac:dyDescent="0.2">
      <c r="A87" s="32"/>
      <c r="B87" s="32"/>
      <c r="C87" s="33"/>
      <c r="D87" s="33"/>
    </row>
    <row r="88" spans="1:4" x14ac:dyDescent="0.2">
      <c r="A88" s="32"/>
      <c r="B88" s="32"/>
      <c r="C88" s="33"/>
      <c r="D88" s="33"/>
    </row>
    <row r="89" spans="1:4" x14ac:dyDescent="0.2">
      <c r="A89" s="32"/>
      <c r="B89" s="32"/>
      <c r="C89" s="33"/>
      <c r="D89" s="33"/>
    </row>
    <row r="90" spans="1:4" x14ac:dyDescent="0.2">
      <c r="A90" s="32"/>
      <c r="B90" s="32"/>
      <c r="C90" s="33"/>
      <c r="D90" s="33"/>
    </row>
    <row r="91" spans="1:4" x14ac:dyDescent="0.2">
      <c r="A91" s="32"/>
      <c r="B91" s="32"/>
      <c r="C91" s="33"/>
      <c r="D91" s="33"/>
    </row>
    <row r="92" spans="1:4" x14ac:dyDescent="0.2">
      <c r="A92" s="32"/>
      <c r="B92" s="32"/>
      <c r="C92" s="33"/>
      <c r="D92" s="33"/>
    </row>
    <row r="93" spans="1:4" x14ac:dyDescent="0.2">
      <c r="A93" s="32"/>
      <c r="B93" s="32"/>
      <c r="C93" s="33"/>
      <c r="D93" s="33"/>
    </row>
    <row r="94" spans="1:4" x14ac:dyDescent="0.2">
      <c r="A94" s="32"/>
      <c r="B94" s="32"/>
      <c r="C94" s="33"/>
      <c r="D94" s="33"/>
    </row>
    <row r="95" spans="1:4" x14ac:dyDescent="0.2">
      <c r="A95" s="32"/>
      <c r="B95" s="32"/>
      <c r="C95" s="33"/>
      <c r="D95" s="33"/>
    </row>
    <row r="96" spans="1:4" x14ac:dyDescent="0.2">
      <c r="A96" s="32"/>
      <c r="B96" s="32"/>
      <c r="C96" s="33"/>
      <c r="D96" s="33"/>
    </row>
    <row r="97" spans="1:4" x14ac:dyDescent="0.2">
      <c r="A97" s="32"/>
      <c r="B97" s="32"/>
      <c r="C97" s="33"/>
      <c r="D97" s="33"/>
    </row>
    <row r="98" spans="1:4" x14ac:dyDescent="0.2">
      <c r="A98" s="32"/>
      <c r="B98" s="32"/>
      <c r="C98" s="33"/>
      <c r="D98" s="33"/>
    </row>
    <row r="99" spans="1:4" x14ac:dyDescent="0.2">
      <c r="A99" s="32"/>
      <c r="B99" s="32"/>
      <c r="C99" s="33"/>
      <c r="D99" s="33"/>
    </row>
    <row r="100" spans="1:4" x14ac:dyDescent="0.2">
      <c r="A100" s="32"/>
      <c r="B100" s="32"/>
      <c r="C100" s="33"/>
      <c r="D100" s="33"/>
    </row>
    <row r="101" spans="1:4" x14ac:dyDescent="0.2">
      <c r="A101" s="32"/>
      <c r="B101" s="32"/>
      <c r="C101" s="33"/>
      <c r="D101" s="33"/>
    </row>
    <row r="102" spans="1:4" x14ac:dyDescent="0.2">
      <c r="A102" s="32"/>
      <c r="B102" s="32"/>
      <c r="C102" s="33"/>
      <c r="D102" s="33"/>
    </row>
    <row r="103" spans="1:4" x14ac:dyDescent="0.2">
      <c r="A103" s="32"/>
      <c r="B103" s="32"/>
      <c r="C103" s="33"/>
      <c r="D103" s="33"/>
    </row>
    <row r="104" spans="1:4" x14ac:dyDescent="0.2">
      <c r="A104" s="32"/>
      <c r="B104" s="32"/>
      <c r="C104" s="33"/>
      <c r="D104" s="33"/>
    </row>
    <row r="105" spans="1:4" x14ac:dyDescent="0.2">
      <c r="A105" s="32"/>
      <c r="B105" s="32"/>
      <c r="C105" s="33"/>
      <c r="D105" s="33"/>
    </row>
    <row r="106" spans="1:4" x14ac:dyDescent="0.2">
      <c r="A106" s="32"/>
      <c r="B106" s="32"/>
      <c r="C106" s="33"/>
      <c r="D106" s="33"/>
    </row>
    <row r="107" spans="1:4" x14ac:dyDescent="0.2">
      <c r="A107" s="32"/>
      <c r="B107" s="32"/>
      <c r="C107" s="33"/>
      <c r="D107" s="33"/>
    </row>
    <row r="108" spans="1:4" x14ac:dyDescent="0.2">
      <c r="A108" s="32"/>
      <c r="B108" s="32"/>
      <c r="C108" s="33"/>
      <c r="D108" s="33"/>
    </row>
    <row r="109" spans="1:4" x14ac:dyDescent="0.2">
      <c r="A109" s="32"/>
      <c r="B109" s="32"/>
      <c r="C109" s="33"/>
      <c r="D109" s="33"/>
    </row>
    <row r="110" spans="1:4" x14ac:dyDescent="0.2">
      <c r="A110" s="32"/>
      <c r="B110" s="32"/>
      <c r="C110" s="33"/>
      <c r="D110" s="33"/>
    </row>
    <row r="111" spans="1:4" x14ac:dyDescent="0.2">
      <c r="A111" s="32"/>
      <c r="B111" s="32"/>
      <c r="C111" s="33"/>
      <c r="D111" s="33"/>
    </row>
    <row r="112" spans="1:4" x14ac:dyDescent="0.2">
      <c r="A112" s="32"/>
      <c r="B112" s="32"/>
      <c r="C112" s="33"/>
      <c r="D112" s="33"/>
    </row>
    <row r="113" spans="1:4" x14ac:dyDescent="0.2">
      <c r="A113" s="32"/>
      <c r="B113" s="32"/>
      <c r="C113" s="33"/>
      <c r="D113" s="33"/>
    </row>
    <row r="114" spans="1:4" x14ac:dyDescent="0.2">
      <c r="A114" s="32"/>
      <c r="B114" s="32"/>
      <c r="C114" s="33"/>
      <c r="D114" s="33"/>
    </row>
    <row r="115" spans="1:4" x14ac:dyDescent="0.2">
      <c r="A115" s="32"/>
      <c r="B115" s="32"/>
      <c r="C115" s="33"/>
      <c r="D115" s="33"/>
    </row>
    <row r="116" spans="1:4" x14ac:dyDescent="0.2">
      <c r="A116" s="32"/>
      <c r="B116" s="32"/>
      <c r="C116" s="33"/>
      <c r="D116" s="33"/>
    </row>
    <row r="117" spans="1:4" x14ac:dyDescent="0.2">
      <c r="A117" s="32"/>
      <c r="B117" s="32"/>
      <c r="C117" s="33"/>
      <c r="D117" s="33"/>
    </row>
    <row r="118" spans="1:4" x14ac:dyDescent="0.2">
      <c r="A118" s="32"/>
      <c r="B118" s="32"/>
      <c r="C118" s="33"/>
      <c r="D118" s="33"/>
    </row>
    <row r="119" spans="1:4" x14ac:dyDescent="0.2">
      <c r="A119" s="32"/>
      <c r="B119" s="32"/>
      <c r="C119" s="33"/>
      <c r="D119" s="33"/>
    </row>
    <row r="120" spans="1:4" x14ac:dyDescent="0.2">
      <c r="A120" s="32"/>
      <c r="B120" s="32"/>
      <c r="C120" s="33"/>
      <c r="D120" s="33"/>
    </row>
    <row r="121" spans="1:4" x14ac:dyDescent="0.2">
      <c r="A121" s="32"/>
      <c r="B121" s="32"/>
      <c r="C121" s="33"/>
      <c r="D121" s="33"/>
    </row>
    <row r="122" spans="1:4" x14ac:dyDescent="0.2">
      <c r="A122" s="32"/>
      <c r="B122" s="32"/>
      <c r="C122" s="33"/>
      <c r="D122" s="33"/>
    </row>
    <row r="123" spans="1:4" x14ac:dyDescent="0.2">
      <c r="A123" s="32"/>
      <c r="B123" s="32"/>
      <c r="C123" s="33"/>
      <c r="D123" s="33"/>
    </row>
    <row r="124" spans="1:4" x14ac:dyDescent="0.2">
      <c r="A124" s="32"/>
      <c r="B124" s="32"/>
      <c r="C124" s="33"/>
      <c r="D124" s="33"/>
    </row>
    <row r="125" spans="1:4" x14ac:dyDescent="0.2">
      <c r="A125" s="32"/>
      <c r="B125" s="32"/>
      <c r="C125" s="33"/>
      <c r="D125" s="33"/>
    </row>
    <row r="126" spans="1:4" x14ac:dyDescent="0.2">
      <c r="A126" s="32"/>
      <c r="B126" s="32"/>
      <c r="C126" s="33"/>
      <c r="D126" s="33"/>
    </row>
    <row r="127" spans="1:4" x14ac:dyDescent="0.2">
      <c r="A127" s="32"/>
      <c r="B127" s="32"/>
      <c r="C127" s="33"/>
      <c r="D127" s="33"/>
    </row>
    <row r="128" spans="1:4" x14ac:dyDescent="0.2">
      <c r="A128" s="32"/>
      <c r="B128" s="32"/>
      <c r="C128" s="33"/>
      <c r="D128" s="33"/>
    </row>
    <row r="129" spans="1:4" x14ac:dyDescent="0.2">
      <c r="A129" s="32"/>
      <c r="B129" s="32"/>
      <c r="C129" s="33"/>
      <c r="D129" s="33"/>
    </row>
    <row r="130" spans="1:4" x14ac:dyDescent="0.2">
      <c r="A130" s="32"/>
      <c r="B130" s="32"/>
      <c r="C130" s="33"/>
      <c r="D130" s="33"/>
    </row>
    <row r="131" spans="1:4" x14ac:dyDescent="0.2">
      <c r="A131" s="32"/>
      <c r="B131" s="32"/>
      <c r="C131" s="33"/>
      <c r="D131" s="33"/>
    </row>
    <row r="132" spans="1:4" x14ac:dyDescent="0.2">
      <c r="A132" s="32"/>
      <c r="B132" s="32"/>
      <c r="C132" s="33"/>
      <c r="D132" s="33"/>
    </row>
    <row r="133" spans="1:4" x14ac:dyDescent="0.2">
      <c r="A133" s="32"/>
      <c r="B133" s="32"/>
      <c r="C133" s="33"/>
      <c r="D133" s="33"/>
    </row>
    <row r="134" spans="1:4" x14ac:dyDescent="0.2">
      <c r="A134" s="32"/>
      <c r="B134" s="32"/>
      <c r="C134" s="33"/>
      <c r="D134" s="33"/>
    </row>
    <row r="135" spans="1:4" x14ac:dyDescent="0.2">
      <c r="A135" s="32"/>
      <c r="B135" s="32"/>
      <c r="C135" s="33"/>
      <c r="D135" s="33"/>
    </row>
    <row r="136" spans="1:4" x14ac:dyDescent="0.2">
      <c r="A136" s="32"/>
      <c r="B136" s="32"/>
      <c r="C136" s="33"/>
      <c r="D136" s="33"/>
    </row>
    <row r="137" spans="1:4" x14ac:dyDescent="0.2">
      <c r="A137" s="32"/>
      <c r="B137" s="32"/>
      <c r="C137" s="33"/>
      <c r="D137" s="33"/>
    </row>
    <row r="138" spans="1:4" x14ac:dyDescent="0.2">
      <c r="A138" s="32"/>
      <c r="B138" s="32"/>
      <c r="C138" s="33"/>
      <c r="D138" s="33"/>
    </row>
    <row r="139" spans="1:4" x14ac:dyDescent="0.2">
      <c r="A139" s="32"/>
      <c r="B139" s="32"/>
      <c r="C139" s="33"/>
      <c r="D139" s="33"/>
    </row>
    <row r="140" spans="1:4" x14ac:dyDescent="0.2">
      <c r="A140" s="32"/>
      <c r="B140" s="32"/>
      <c r="C140" s="33"/>
      <c r="D140" s="33"/>
    </row>
    <row r="141" spans="1:4" x14ac:dyDescent="0.2">
      <c r="A141" s="32"/>
      <c r="B141" s="32"/>
      <c r="C141" s="33"/>
      <c r="D141" s="33"/>
    </row>
    <row r="142" spans="1:4" x14ac:dyDescent="0.2">
      <c r="A142" s="32"/>
      <c r="B142" s="32"/>
      <c r="C142" s="33"/>
      <c r="D142" s="33"/>
    </row>
    <row r="143" spans="1:4" x14ac:dyDescent="0.2">
      <c r="A143" s="32"/>
      <c r="B143" s="32"/>
      <c r="C143" s="33"/>
      <c r="D143" s="33"/>
    </row>
    <row r="144" spans="1:4" x14ac:dyDescent="0.2">
      <c r="A144" s="32"/>
      <c r="B144" s="32"/>
      <c r="C144" s="33"/>
      <c r="D144" s="33"/>
    </row>
    <row r="145" spans="1:4" x14ac:dyDescent="0.2">
      <c r="A145" s="32"/>
      <c r="B145" s="32"/>
      <c r="C145" s="33"/>
      <c r="D145" s="33"/>
    </row>
    <row r="146" spans="1:4" x14ac:dyDescent="0.2">
      <c r="A146" s="32"/>
      <c r="B146" s="32"/>
      <c r="C146" s="33"/>
      <c r="D146" s="33"/>
    </row>
    <row r="147" spans="1:4" x14ac:dyDescent="0.2">
      <c r="A147" s="32"/>
      <c r="B147" s="32"/>
      <c r="C147" s="33"/>
      <c r="D147" s="33"/>
    </row>
    <row r="148" spans="1:4" x14ac:dyDescent="0.2">
      <c r="A148" s="32"/>
      <c r="B148" s="32"/>
      <c r="C148" s="33"/>
      <c r="D148" s="33"/>
    </row>
    <row r="149" spans="1:4" x14ac:dyDescent="0.2">
      <c r="A149" s="32"/>
      <c r="B149" s="32"/>
      <c r="C149" s="33"/>
      <c r="D149" s="33"/>
    </row>
    <row r="150" spans="1:4" x14ac:dyDescent="0.2">
      <c r="A150" s="32"/>
      <c r="B150" s="32"/>
      <c r="C150" s="33"/>
      <c r="D150" s="33"/>
    </row>
    <row r="151" spans="1:4" x14ac:dyDescent="0.2">
      <c r="A151" s="32"/>
      <c r="B151" s="32"/>
      <c r="C151" s="33"/>
      <c r="D151" s="33"/>
    </row>
    <row r="152" spans="1:4" x14ac:dyDescent="0.2">
      <c r="A152" s="32"/>
      <c r="B152" s="32"/>
      <c r="C152" s="33"/>
      <c r="D152" s="33"/>
    </row>
    <row r="153" spans="1:4" x14ac:dyDescent="0.2">
      <c r="A153" s="32"/>
      <c r="B153" s="32"/>
      <c r="C153" s="33"/>
      <c r="D153" s="33"/>
    </row>
    <row r="154" spans="1:4" x14ac:dyDescent="0.2">
      <c r="A154" s="32"/>
      <c r="B154" s="32"/>
      <c r="C154" s="33"/>
      <c r="D154" s="33"/>
    </row>
    <row r="155" spans="1:4" x14ac:dyDescent="0.2">
      <c r="A155" s="32"/>
      <c r="B155" s="32"/>
      <c r="C155" s="33"/>
      <c r="D155" s="33"/>
    </row>
    <row r="156" spans="1:4" x14ac:dyDescent="0.2">
      <c r="A156" s="32"/>
      <c r="B156" s="32"/>
      <c r="C156" s="33"/>
      <c r="D156" s="33"/>
    </row>
    <row r="157" spans="1:4" x14ac:dyDescent="0.2">
      <c r="A157" s="32"/>
      <c r="B157" s="32"/>
      <c r="C157" s="33"/>
      <c r="D157" s="33"/>
    </row>
    <row r="158" spans="1:4" x14ac:dyDescent="0.2">
      <c r="A158" s="32"/>
      <c r="B158" s="32"/>
      <c r="C158" s="33"/>
      <c r="D158" s="33"/>
    </row>
    <row r="159" spans="1:4" x14ac:dyDescent="0.2">
      <c r="A159" s="32"/>
      <c r="B159" s="32"/>
      <c r="C159" s="33"/>
      <c r="D159" s="33"/>
    </row>
    <row r="160" spans="1:4" x14ac:dyDescent="0.2">
      <c r="A160" s="32"/>
      <c r="B160" s="32"/>
      <c r="C160" s="33"/>
      <c r="D160" s="33"/>
    </row>
    <row r="161" spans="1:4" x14ac:dyDescent="0.2">
      <c r="A161" s="32"/>
      <c r="B161" s="32"/>
      <c r="C161" s="33"/>
      <c r="D161" s="33"/>
    </row>
    <row r="162" spans="1:4" x14ac:dyDescent="0.2">
      <c r="A162" s="32"/>
      <c r="B162" s="32"/>
      <c r="C162" s="33"/>
      <c r="D162" s="33"/>
    </row>
    <row r="163" spans="1:4" x14ac:dyDescent="0.2">
      <c r="A163" s="32"/>
      <c r="B163" s="32"/>
      <c r="C163" s="33"/>
      <c r="D163" s="33"/>
    </row>
    <row r="164" spans="1:4" x14ac:dyDescent="0.2">
      <c r="A164" s="32"/>
      <c r="B164" s="32"/>
      <c r="C164" s="33"/>
      <c r="D164" s="33"/>
    </row>
    <row r="165" spans="1:4" x14ac:dyDescent="0.2">
      <c r="A165" s="32"/>
      <c r="B165" s="32"/>
      <c r="C165" s="33"/>
      <c r="D165" s="33"/>
    </row>
    <row r="166" spans="1:4" x14ac:dyDescent="0.2">
      <c r="A166" s="32"/>
      <c r="B166" s="32"/>
      <c r="C166" s="33"/>
      <c r="D166" s="33"/>
    </row>
    <row r="167" spans="1:4" x14ac:dyDescent="0.2">
      <c r="A167" s="32"/>
      <c r="B167" s="32"/>
      <c r="C167" s="33"/>
      <c r="D167" s="33"/>
    </row>
    <row r="168" spans="1:4" x14ac:dyDescent="0.2">
      <c r="A168" s="32"/>
      <c r="B168" s="32"/>
      <c r="C168" s="33"/>
      <c r="D168" s="33"/>
    </row>
    <row r="169" spans="1:4" x14ac:dyDescent="0.2">
      <c r="A169" s="32"/>
      <c r="B169" s="32"/>
      <c r="C169" s="33"/>
      <c r="D169" s="33"/>
    </row>
    <row r="170" spans="1:4" x14ac:dyDescent="0.2">
      <c r="A170" s="32"/>
      <c r="B170" s="32"/>
      <c r="C170" s="33"/>
      <c r="D170" s="33"/>
    </row>
    <row r="171" spans="1:4" x14ac:dyDescent="0.2">
      <c r="A171" s="32"/>
      <c r="B171" s="32"/>
      <c r="C171" s="33"/>
      <c r="D171" s="33"/>
    </row>
    <row r="172" spans="1:4" x14ac:dyDescent="0.2">
      <c r="A172" s="32"/>
      <c r="B172" s="32"/>
      <c r="C172" s="33"/>
      <c r="D172" s="33"/>
    </row>
    <row r="173" spans="1:4" x14ac:dyDescent="0.2">
      <c r="A173" s="32"/>
      <c r="B173" s="32"/>
      <c r="C173" s="33"/>
      <c r="D173" s="33"/>
    </row>
    <row r="174" spans="1:4" x14ac:dyDescent="0.2">
      <c r="A174" s="32"/>
      <c r="B174" s="32"/>
      <c r="C174" s="33"/>
      <c r="D174" s="33"/>
    </row>
    <row r="175" spans="1:4" x14ac:dyDescent="0.2">
      <c r="A175" s="32"/>
      <c r="B175" s="32"/>
      <c r="C175" s="33"/>
      <c r="D175" s="33"/>
    </row>
    <row r="176" spans="1:4" x14ac:dyDescent="0.2">
      <c r="A176" s="32"/>
      <c r="B176" s="32"/>
      <c r="C176" s="33"/>
      <c r="D176" s="33"/>
    </row>
    <row r="177" spans="1:4" x14ac:dyDescent="0.2">
      <c r="A177" s="32"/>
      <c r="B177" s="32"/>
      <c r="C177" s="33"/>
      <c r="D177" s="33"/>
    </row>
    <row r="178" spans="1:4" x14ac:dyDescent="0.2">
      <c r="A178" s="32"/>
      <c r="B178" s="32"/>
      <c r="C178" s="33"/>
      <c r="D178" s="33"/>
    </row>
    <row r="179" spans="1:4" x14ac:dyDescent="0.2">
      <c r="A179" s="32"/>
      <c r="B179" s="32"/>
      <c r="C179" s="33"/>
      <c r="D179" s="33"/>
    </row>
    <row r="180" spans="1:4" x14ac:dyDescent="0.2">
      <c r="A180" s="32"/>
      <c r="B180" s="32"/>
      <c r="C180" s="33"/>
      <c r="D180" s="33"/>
    </row>
    <row r="181" spans="1:4" x14ac:dyDescent="0.2">
      <c r="A181" s="32"/>
      <c r="B181" s="32"/>
      <c r="C181" s="33"/>
      <c r="D181" s="33"/>
    </row>
  </sheetData>
  <sheetProtection algorithmName="SHA-512" hashValue="O3MFL8BO9DySMoAGAEopFIR29g6ze5AUpvHzDccuyO80DSrBPISVIB9U/+0mbwch0AsKqqE5FdQl8J/ekS9XZA==" saltValue="2vO8FMOe4V/5vksXch6DNA==" spinCount="100000" sheet="1" formatCells="0" formatColumns="0" formatRows="0" insertColumns="0" insertRows="0" insertHyperlinks="0" deleteColumns="0" deleteRows="0" sort="0" autoFilter="0" pivotTables="0"/>
  <mergeCells count="1">
    <mergeCell ref="C19:D19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94032-A49F-4B32-A0C6-589A45302C6D}">
  <sheetPr codeName="Foglio3"/>
  <dimension ref="A1:S150"/>
  <sheetViews>
    <sheetView workbookViewId="0">
      <pane ySplit="3" topLeftCell="A4" activePane="bottomLeft" state="frozen"/>
      <selection pane="bottomLeft" activeCell="G12" sqref="G12"/>
    </sheetView>
  </sheetViews>
  <sheetFormatPr defaultColWidth="12.7109375" defaultRowHeight="15" x14ac:dyDescent="0.25"/>
  <cols>
    <col min="1" max="2" width="10.7109375" style="2" customWidth="1"/>
    <col min="3" max="3" width="16.7109375" style="2" customWidth="1"/>
    <col min="4" max="6" width="10.7109375" style="2" customWidth="1"/>
    <col min="7" max="7" width="12.7109375" style="2"/>
    <col min="8" max="8" width="12.85546875" style="2" customWidth="1"/>
    <col min="9" max="9" width="9.5703125" style="2" bestFit="1" customWidth="1"/>
    <col min="10" max="10" width="12.7109375" style="2" customWidth="1"/>
    <col min="11" max="11" width="18.85546875" style="2" bestFit="1" customWidth="1"/>
    <col min="12" max="12" width="8.7109375" style="2" customWidth="1"/>
    <col min="13" max="13" width="12.85546875" style="2" customWidth="1"/>
    <col min="14" max="14" width="16.7109375" style="2" customWidth="1"/>
    <col min="15" max="16384" width="12.7109375" style="2"/>
  </cols>
  <sheetData>
    <row r="1" spans="1:19" x14ac:dyDescent="0.25">
      <c r="A1" s="46" t="s">
        <v>38</v>
      </c>
    </row>
    <row r="2" spans="1:19" x14ac:dyDescent="0.25">
      <c r="A2" s="70"/>
      <c r="B2" s="70"/>
      <c r="C2" s="70"/>
      <c r="D2" s="70"/>
      <c r="E2" s="1"/>
      <c r="F2" s="1"/>
      <c r="G2" s="1"/>
      <c r="I2" s="1"/>
      <c r="J2" s="1"/>
    </row>
    <row r="3" spans="1:19" s="12" customFormat="1" ht="33.75" x14ac:dyDescent="0.25">
      <c r="A3" s="34" t="s">
        <v>35</v>
      </c>
      <c r="B3" s="35" t="s">
        <v>36</v>
      </c>
      <c r="C3" s="11"/>
      <c r="D3" s="16" t="s">
        <v>37</v>
      </c>
      <c r="E3" s="11" t="s">
        <v>25</v>
      </c>
      <c r="F3" s="11" t="s">
        <v>26</v>
      </c>
      <c r="G3" s="11" t="s">
        <v>27</v>
      </c>
      <c r="H3" s="11" t="s">
        <v>16</v>
      </c>
      <c r="I3" s="11"/>
      <c r="J3" s="17"/>
      <c r="K3" s="11"/>
      <c r="L3" s="11" t="s">
        <v>28</v>
      </c>
      <c r="M3" s="17"/>
      <c r="N3" s="11"/>
    </row>
    <row r="4" spans="1:19" x14ac:dyDescent="0.25">
      <c r="A4" s="3"/>
      <c r="B4" s="3"/>
      <c r="C4" s="4"/>
      <c r="D4" s="20"/>
      <c r="E4" s="5"/>
      <c r="F4" s="5"/>
      <c r="G4" s="5"/>
      <c r="H4" s="3"/>
      <c r="I4" s="9" cm="1">
        <f t="array" ref="I4">IF(CTRL!I4,0,fCalcoloFDGrad_159(B4,D4,A4,E4,F4,G4))</f>
        <v>0</v>
      </c>
      <c r="J4" s="19" cm="1">
        <f t="array" ref="J4">IF(CTRL!I4,0,dblfIFL(B4-1,A4))</f>
        <v>0</v>
      </c>
      <c r="K4" s="10">
        <f>IF(CTRL!I4,0,C4*(1-I4)*J4)</f>
        <v>0</v>
      </c>
      <c r="L4" s="8">
        <f>IF(CTRL!I4,0,H4)</f>
        <v>0</v>
      </c>
      <c r="M4" s="19" cm="1">
        <f t="array" ref="M4">IF(CTRL!I4,0,dblfIFL(H4-1,B4))</f>
        <v>0</v>
      </c>
      <c r="N4" s="10">
        <f>IF(CTRL!I4,0,K4*M4)</f>
        <v>0</v>
      </c>
      <c r="P4" s="7"/>
      <c r="Q4" s="60"/>
      <c r="R4" s="7"/>
    </row>
    <row r="5" spans="1:19" x14ac:dyDescent="0.25">
      <c r="A5" s="3"/>
      <c r="B5" s="3"/>
      <c r="C5" s="4"/>
      <c r="D5" s="20"/>
      <c r="E5" s="5"/>
      <c r="F5" s="5"/>
      <c r="G5" s="5"/>
      <c r="H5" s="3"/>
      <c r="I5" s="9" cm="1">
        <f t="array" ref="I5">IF(CTRL!I5,0,fCalcoloFDGrad_159(B5,D5,A5,E5,F5,G5))</f>
        <v>0</v>
      </c>
      <c r="J5" s="19" cm="1">
        <f t="array" ref="J5">IF(CTRL!I5,0,dblfIFL(B5-1,A5))</f>
        <v>0</v>
      </c>
      <c r="K5" s="10">
        <f>IF(CTRL!I5,0,C5*(1-I5)*J5)</f>
        <v>0</v>
      </c>
      <c r="L5" s="8">
        <f>IF(CTRL!I5,0,H5)</f>
        <v>0</v>
      </c>
      <c r="M5" s="19" cm="1">
        <f t="array" ref="M5">IF(CTRL!I5,0,dblfIFL(H5-1,B5))</f>
        <v>0</v>
      </c>
      <c r="N5" s="10">
        <f>IF(CTRL!I5,0,K5*M5)</f>
        <v>0</v>
      </c>
      <c r="O5" s="13"/>
      <c r="P5" s="1"/>
      <c r="Q5" s="1"/>
      <c r="R5" s="59"/>
      <c r="S5" s="1"/>
    </row>
    <row r="6" spans="1:19" x14ac:dyDescent="0.25">
      <c r="A6" s="3"/>
      <c r="B6" s="3"/>
      <c r="C6" s="4"/>
      <c r="D6" s="20"/>
      <c r="E6" s="5"/>
      <c r="F6" s="5"/>
      <c r="G6" s="5"/>
      <c r="H6" s="3"/>
      <c r="I6" s="9" cm="1">
        <f t="array" ref="I6">IF(CTRL!I6,0,fCalcoloFDGrad_159(B6,D6,A6,E6,F6,G6))</f>
        <v>0</v>
      </c>
      <c r="J6" s="19" cm="1">
        <f t="array" ref="J6">IF(CTRL!I6,0,dblfIFL(B6-1,A6))</f>
        <v>0</v>
      </c>
      <c r="K6" s="10">
        <f>IF(CTRL!I6,0,C6*(1-I6)*J6)</f>
        <v>0</v>
      </c>
      <c r="L6" s="8">
        <f>IF(CTRL!I6,0,H6)</f>
        <v>0</v>
      </c>
      <c r="M6" s="19" cm="1">
        <f t="array" ref="M6">IF(CTRL!I6,0,dblfIFL(H6-1,B6))</f>
        <v>0</v>
      </c>
      <c r="N6" s="10">
        <f>IF(CTRL!I6,0,K6*M6)</f>
        <v>0</v>
      </c>
      <c r="Q6" s="1"/>
      <c r="R6" s="59"/>
      <c r="S6" s="1"/>
    </row>
    <row r="7" spans="1:19" x14ac:dyDescent="0.25">
      <c r="A7" s="3"/>
      <c r="B7" s="3"/>
      <c r="C7" s="4"/>
      <c r="D7" s="20"/>
      <c r="E7" s="5"/>
      <c r="F7" s="5"/>
      <c r="G7" s="5"/>
      <c r="H7" s="3"/>
      <c r="I7" s="9" cm="1">
        <f t="array" ref="I7">IF(CTRL!I7,0,fCalcoloFDGrad_159(B7,D7,A7,E7,F7,G7))</f>
        <v>0</v>
      </c>
      <c r="J7" s="19" cm="1">
        <f t="array" ref="J7">IF(CTRL!I7,0,dblfIFL(B7-1,A7))</f>
        <v>0</v>
      </c>
      <c r="K7" s="10">
        <f>IF(CTRL!I7,0,C7*(1-I7)*J7)</f>
        <v>0</v>
      </c>
      <c r="L7" s="8">
        <f>IF(CTRL!I7,0,H7)</f>
        <v>0</v>
      </c>
      <c r="M7" s="19" cm="1">
        <f t="array" ref="M7">IF(CTRL!I7,0,dblfIFL(H7-1,B7))</f>
        <v>0</v>
      </c>
      <c r="N7" s="10">
        <f>IF(CTRL!I7,0,K7*M7)</f>
        <v>0</v>
      </c>
      <c r="Q7" s="1"/>
      <c r="R7" s="59"/>
      <c r="S7" s="1"/>
    </row>
    <row r="8" spans="1:19" x14ac:dyDescent="0.25">
      <c r="A8" s="3"/>
      <c r="B8" s="3"/>
      <c r="C8" s="4"/>
      <c r="D8" s="20"/>
      <c r="E8" s="5"/>
      <c r="F8" s="5"/>
      <c r="G8" s="5"/>
      <c r="H8" s="3"/>
      <c r="I8" s="9" cm="1">
        <f t="array" ref="I8">IF(CTRL!I8,0,fCalcoloFDGrad_159(B8,D8,A8,E8,F8,G8))</f>
        <v>0</v>
      </c>
      <c r="J8" s="19" cm="1">
        <f t="array" ref="J8">IF(CTRL!I8,0,dblfIFL(B8-1,A8))</f>
        <v>0</v>
      </c>
      <c r="K8" s="10">
        <f>IF(CTRL!I8,0,C8*(1-I8)*J8)</f>
        <v>0</v>
      </c>
      <c r="L8" s="8">
        <f>IF(CTRL!I8,0,H8)</f>
        <v>0</v>
      </c>
      <c r="M8" s="19" cm="1">
        <f t="array" ref="M8">IF(CTRL!I8,0,dblfIFL(H8-1,B8))</f>
        <v>0</v>
      </c>
      <c r="N8" s="10">
        <f>IF(CTRL!I8,0,K8*M8)</f>
        <v>0</v>
      </c>
      <c r="Q8" s="58"/>
      <c r="R8" s="59"/>
    </row>
    <row r="9" spans="1:19" x14ac:dyDescent="0.25">
      <c r="A9" s="3"/>
      <c r="B9" s="3"/>
      <c r="C9" s="4"/>
      <c r="D9" s="20"/>
      <c r="E9" s="5"/>
      <c r="F9" s="5"/>
      <c r="G9" s="5"/>
      <c r="H9" s="3"/>
      <c r="I9" s="9" cm="1">
        <f t="array" ref="I9">IF(CTRL!I9,0,fCalcoloFDGrad_159(B9,D9,A9,E9,F9,G9))</f>
        <v>0</v>
      </c>
      <c r="J9" s="19" cm="1">
        <f t="array" ref="J9">IF(CTRL!I9,0,dblfIFL(B9-1,A9))</f>
        <v>0</v>
      </c>
      <c r="K9" s="10">
        <f>IF(CTRL!I9,0,C9*(1-I9)*J9)</f>
        <v>0</v>
      </c>
      <c r="L9" s="8">
        <f>IF(CTRL!I9,0,H9)</f>
        <v>0</v>
      </c>
      <c r="M9" s="19" cm="1">
        <f t="array" ref="M9">IF(CTRL!I9,0,dblfIFL(H9-1,B9))</f>
        <v>0</v>
      </c>
      <c r="N9" s="10">
        <f>IF(CTRL!I9,0,K9*M9)</f>
        <v>0</v>
      </c>
      <c r="Q9" s="58"/>
      <c r="R9" s="59"/>
    </row>
    <row r="10" spans="1:19" x14ac:dyDescent="0.25">
      <c r="A10" s="3"/>
      <c r="B10" s="3"/>
      <c r="C10" s="4"/>
      <c r="D10" s="20"/>
      <c r="E10" s="5"/>
      <c r="F10" s="5"/>
      <c r="G10" s="5"/>
      <c r="H10" s="3"/>
      <c r="I10" s="9" cm="1">
        <f t="array" ref="I10">IF(CTRL!I10,0,fCalcoloFDGrad_159(B10,D10,A10,E10,F10,G10))</f>
        <v>0</v>
      </c>
      <c r="J10" s="19" cm="1">
        <f t="array" ref="J10">IF(CTRL!I10,0,dblfIFL(B10-1,A10))</f>
        <v>0</v>
      </c>
      <c r="K10" s="10">
        <f>IF(CTRL!I10,0,C10*(1-I10)*J10)</f>
        <v>0</v>
      </c>
      <c r="L10" s="8">
        <f>IF(CTRL!I10,0,H10)</f>
        <v>0</v>
      </c>
      <c r="M10" s="19" cm="1">
        <f t="array" ref="M10">IF(CTRL!I10,0,dblfIFL(H10-1,B10))</f>
        <v>0</v>
      </c>
      <c r="N10" s="10">
        <f>IF(CTRL!I10,0,K10*M10)</f>
        <v>0</v>
      </c>
      <c r="Q10" s="58"/>
      <c r="R10" s="59"/>
    </row>
    <row r="11" spans="1:19" x14ac:dyDescent="0.25">
      <c r="A11" s="3"/>
      <c r="B11" s="3"/>
      <c r="C11" s="4"/>
      <c r="D11" s="20"/>
      <c r="E11" s="5"/>
      <c r="F11" s="5"/>
      <c r="G11" s="5"/>
      <c r="H11" s="3"/>
      <c r="I11" s="9" cm="1">
        <f t="array" ref="I11">IF(CTRL!I11,0,fCalcoloFDGrad_159(B11,D11,A11,E11,F11,G11))</f>
        <v>0</v>
      </c>
      <c r="J11" s="19" cm="1">
        <f t="array" ref="J11">IF(CTRL!I11,0,dblfIFL(B11-1,A11))</f>
        <v>0</v>
      </c>
      <c r="K11" s="10">
        <f>IF(CTRL!I11,0,C11*(1-I11)*J11)</f>
        <v>0</v>
      </c>
      <c r="L11" s="8">
        <f>IF(CTRL!I11,0,H11)</f>
        <v>0</v>
      </c>
      <c r="M11" s="19" cm="1">
        <f t="array" ref="M11">IF(CTRL!I11,0,dblfIFL(H11-1,B11))</f>
        <v>0</v>
      </c>
      <c r="N11" s="10">
        <f>IF(CTRL!I11,0,K11*M11)</f>
        <v>0</v>
      </c>
      <c r="Q11" s="58"/>
      <c r="R11" s="59"/>
    </row>
    <row r="12" spans="1:19" x14ac:dyDescent="0.25">
      <c r="A12" s="3"/>
      <c r="B12" s="3"/>
      <c r="C12" s="4"/>
      <c r="D12" s="20"/>
      <c r="E12" s="5"/>
      <c r="F12" s="5"/>
      <c r="G12" s="5"/>
      <c r="H12" s="3"/>
      <c r="I12" s="9" cm="1">
        <f t="array" ref="I12">IF(CTRL!I12,0,fCalcoloFDGrad_159(B12,D12,A12,E12,F12,G12))</f>
        <v>0</v>
      </c>
      <c r="J12" s="19" cm="1">
        <f t="array" ref="J12">IF(CTRL!I12,0,dblfIFL(B12-1,A12))</f>
        <v>0</v>
      </c>
      <c r="K12" s="10">
        <f>IF(CTRL!I12,0,C12*(1-I12)*J12)</f>
        <v>0</v>
      </c>
      <c r="L12" s="8">
        <f>IF(CTRL!I12,0,H12)</f>
        <v>0</v>
      </c>
      <c r="M12" s="19" cm="1">
        <f t="array" ref="M12">IF(CTRL!I12,0,dblfIFL(H12-1,B12))</f>
        <v>0</v>
      </c>
      <c r="N12" s="10">
        <f>IF(CTRL!I12,0,K12*M12)</f>
        <v>0</v>
      </c>
      <c r="Q12" s="58"/>
      <c r="R12" s="59"/>
    </row>
    <row r="13" spans="1:19" x14ac:dyDescent="0.25">
      <c r="A13" s="3"/>
      <c r="B13" s="3"/>
      <c r="C13" s="4"/>
      <c r="D13" s="20"/>
      <c r="E13" s="5"/>
      <c r="F13" s="5"/>
      <c r="G13" s="5"/>
      <c r="H13" s="3"/>
      <c r="I13" s="9" cm="1">
        <f t="array" ref="I13">IF(CTRL!I13,0,fCalcoloFDGrad_159(B13,D13,A13,E13,F13,G13))</f>
        <v>0</v>
      </c>
      <c r="J13" s="19" cm="1">
        <f t="array" ref="J13">IF(CTRL!I13,0,dblfIFL(B13-1,A13))</f>
        <v>0</v>
      </c>
      <c r="K13" s="10">
        <f>IF(CTRL!I13,0,C13*(1-I13)*J13)</f>
        <v>0</v>
      </c>
      <c r="L13" s="8">
        <f>IF(CTRL!I13,0,H13)</f>
        <v>0</v>
      </c>
      <c r="M13" s="19" cm="1">
        <f t="array" ref="M13">IF(CTRL!I13,0,dblfIFL(H13-1,B13))</f>
        <v>0</v>
      </c>
      <c r="N13" s="10">
        <f>IF(CTRL!I13,0,K13*M13)</f>
        <v>0</v>
      </c>
      <c r="Q13" s="58"/>
      <c r="R13" s="59"/>
    </row>
    <row r="14" spans="1:19" x14ac:dyDescent="0.25">
      <c r="A14" s="3"/>
      <c r="B14" s="3"/>
      <c r="C14" s="4"/>
      <c r="D14" s="20"/>
      <c r="E14" s="5"/>
      <c r="F14" s="5"/>
      <c r="G14" s="5"/>
      <c r="H14" s="3"/>
      <c r="I14" s="9" cm="1">
        <f t="array" ref="I14">IF(CTRL!I14,0,fCalcoloFDGrad_159(B14,D14,A14,E14,F14,G14))</f>
        <v>0</v>
      </c>
      <c r="J14" s="19" cm="1">
        <f t="array" ref="J14">IF(CTRL!I14,0,dblfIFL(B14-1,A14))</f>
        <v>0</v>
      </c>
      <c r="K14" s="10">
        <f>IF(CTRL!I14,0,C14*(1-I14)*J14)</f>
        <v>0</v>
      </c>
      <c r="L14" s="8">
        <f>IF(CTRL!I14,0,H14)</f>
        <v>0</v>
      </c>
      <c r="M14" s="19" cm="1">
        <f t="array" ref="M14">IF(CTRL!I14,0,dblfIFL(H14-1,B14))</f>
        <v>0</v>
      </c>
      <c r="N14" s="10">
        <f>IF(CTRL!I14,0,K14*M14)</f>
        <v>0</v>
      </c>
      <c r="Q14" s="58"/>
      <c r="R14" s="59"/>
    </row>
    <row r="15" spans="1:19" x14ac:dyDescent="0.25">
      <c r="A15" s="3"/>
      <c r="B15" s="3"/>
      <c r="C15" s="4"/>
      <c r="D15" s="20"/>
      <c r="E15" s="5"/>
      <c r="F15" s="5"/>
      <c r="G15" s="5"/>
      <c r="H15" s="3"/>
      <c r="I15" s="9" cm="1">
        <f t="array" ref="I15">IF(CTRL!I15,0,fCalcoloFDGrad_159(B15,D15,A15,E15,F15,G15))</f>
        <v>0</v>
      </c>
      <c r="J15" s="19" cm="1">
        <f t="array" ref="J15">IF(CTRL!I15,0,dblfIFL(B15-1,A15))</f>
        <v>0</v>
      </c>
      <c r="K15" s="10">
        <f>IF(CTRL!I15,0,C15*(1-I15)*J15)</f>
        <v>0</v>
      </c>
      <c r="L15" s="8">
        <f>IF(CTRL!I15,0,H15)</f>
        <v>0</v>
      </c>
      <c r="M15" s="19" cm="1">
        <f t="array" ref="M15">IF(CTRL!I15,0,dblfIFL(H15-1,B15))</f>
        <v>0</v>
      </c>
      <c r="N15" s="10">
        <f>IF(CTRL!I15,0,K15*M15)</f>
        <v>0</v>
      </c>
    </row>
    <row r="16" spans="1:19" x14ac:dyDescent="0.25">
      <c r="A16" s="3"/>
      <c r="B16" s="3"/>
      <c r="C16" s="4"/>
      <c r="D16" s="20"/>
      <c r="E16" s="5"/>
      <c r="F16" s="5"/>
      <c r="G16" s="5"/>
      <c r="H16" s="3"/>
      <c r="I16" s="9" cm="1">
        <f t="array" ref="I16">IF(CTRL!I16,0,fCalcoloFDGrad_159(B16,D16,A16,E16,F16,G16))</f>
        <v>0</v>
      </c>
      <c r="J16" s="19" cm="1">
        <f t="array" ref="J16">IF(CTRL!I16,0,dblfIFL(B16-1,A16))</f>
        <v>0</v>
      </c>
      <c r="K16" s="10">
        <f>IF(CTRL!I16,0,C16*(1-I16)*J16)</f>
        <v>0</v>
      </c>
      <c r="L16" s="8">
        <f>IF(CTRL!I16,0,H16)</f>
        <v>0</v>
      </c>
      <c r="M16" s="19" cm="1">
        <f t="array" ref="M16">IF(CTRL!I16,0,dblfIFL(H16-1,B16))</f>
        <v>0</v>
      </c>
      <c r="N16" s="10">
        <f>IF(CTRL!I16,0,K16*M16)</f>
        <v>0</v>
      </c>
    </row>
    <row r="17" spans="1:14" x14ac:dyDescent="0.25">
      <c r="A17" s="3"/>
      <c r="B17" s="3"/>
      <c r="C17" s="4"/>
      <c r="D17" s="20"/>
      <c r="E17" s="5"/>
      <c r="F17" s="5"/>
      <c r="G17" s="5"/>
      <c r="H17" s="3"/>
      <c r="I17" s="9" cm="1">
        <f t="array" ref="I17">IF(CTRL!I17,0,fCalcoloFDGrad_159(B17,D17,A17,E17,F17,G17))</f>
        <v>0</v>
      </c>
      <c r="J17" s="19" cm="1">
        <f t="array" ref="J17">IF(CTRL!I17,0,dblfIFL(B17-1,A17))</f>
        <v>0</v>
      </c>
      <c r="K17" s="10">
        <f>IF(CTRL!I17,0,C17*(1-I17)*J17)</f>
        <v>0</v>
      </c>
      <c r="L17" s="8">
        <f>IF(CTRL!I17,0,H17)</f>
        <v>0</v>
      </c>
      <c r="M17" s="19" cm="1">
        <f t="array" ref="M17">IF(CTRL!I17,0,dblfIFL(H17-1,B17))</f>
        <v>0</v>
      </c>
      <c r="N17" s="10">
        <f>IF(CTRL!I17,0,K17*M17)</f>
        <v>0</v>
      </c>
    </row>
    <row r="18" spans="1:14" x14ac:dyDescent="0.25">
      <c r="A18" s="3"/>
      <c r="B18" s="3"/>
      <c r="C18" s="4"/>
      <c r="D18" s="20"/>
      <c r="E18" s="5"/>
      <c r="F18" s="5"/>
      <c r="G18" s="5"/>
      <c r="H18" s="3"/>
      <c r="I18" s="9" cm="1">
        <f t="array" ref="I18">IF(CTRL!I18,0,fCalcoloFDGrad_159(B18,D18,A18,E18,F18,G18))</f>
        <v>0</v>
      </c>
      <c r="J18" s="19" cm="1">
        <f t="array" ref="J18">IF(CTRL!I18,0,dblfIFL(B18-1,A18))</f>
        <v>0</v>
      </c>
      <c r="K18" s="10">
        <f>IF(CTRL!I18,0,C18*(1-I18)*J18)</f>
        <v>0</v>
      </c>
      <c r="L18" s="8">
        <f>IF(CTRL!I18,0,H18)</f>
        <v>0</v>
      </c>
      <c r="M18" s="19" cm="1">
        <f t="array" ref="M18">IF(CTRL!I18,0,dblfIFL(H18-1,B18))</f>
        <v>0</v>
      </c>
      <c r="N18" s="10">
        <f>IF(CTRL!I18,0,K18*M18)</f>
        <v>0</v>
      </c>
    </row>
    <row r="19" spans="1:14" x14ac:dyDescent="0.25">
      <c r="A19" s="3"/>
      <c r="B19" s="3"/>
      <c r="C19" s="4"/>
      <c r="D19" s="20"/>
      <c r="E19" s="5"/>
      <c r="F19" s="5"/>
      <c r="G19" s="5"/>
      <c r="H19" s="3"/>
      <c r="I19" s="9" cm="1">
        <f t="array" ref="I19">IF(CTRL!I19,0,fCalcoloFDGrad_159(B19,D19,A19,E19,F19,G19))</f>
        <v>0</v>
      </c>
      <c r="J19" s="19" cm="1">
        <f t="array" ref="J19">IF(CTRL!I19,0,dblfIFL(B19-1,A19))</f>
        <v>0</v>
      </c>
      <c r="K19" s="10">
        <f>IF(CTRL!I19,0,C19*(1-I19)*J19)</f>
        <v>0</v>
      </c>
      <c r="L19" s="8">
        <f>IF(CTRL!I19,0,H19)</f>
        <v>0</v>
      </c>
      <c r="M19" s="19" cm="1">
        <f t="array" ref="M19">IF(CTRL!I19,0,dblfIFL(H19-1,B19))</f>
        <v>0</v>
      </c>
      <c r="N19" s="10">
        <f>IF(CTRL!I19,0,K19*M19)</f>
        <v>0</v>
      </c>
    </row>
    <row r="20" spans="1:14" x14ac:dyDescent="0.25">
      <c r="A20" s="3"/>
      <c r="B20" s="3"/>
      <c r="C20" s="4"/>
      <c r="D20" s="20"/>
      <c r="E20" s="5"/>
      <c r="F20" s="5"/>
      <c r="G20" s="5"/>
      <c r="H20" s="3"/>
      <c r="I20" s="9" cm="1">
        <f t="array" ref="I20">IF(CTRL!I20,0,fCalcoloFDGrad_159(B20,D20,A20,E20,F20,G20))</f>
        <v>0</v>
      </c>
      <c r="J20" s="19" cm="1">
        <f t="array" ref="J20">IF(CTRL!I20,0,dblfIFL(B20-1,A20))</f>
        <v>0</v>
      </c>
      <c r="K20" s="10">
        <f>IF(CTRL!I20,0,C20*(1-I20)*J20)</f>
        <v>0</v>
      </c>
      <c r="L20" s="8">
        <f>IF(CTRL!I20,0,H20)</f>
        <v>0</v>
      </c>
      <c r="M20" s="19" cm="1">
        <f t="array" ref="M20">IF(CTRL!I20,0,dblfIFL(H20-1,B20))</f>
        <v>0</v>
      </c>
      <c r="N20" s="10">
        <f>IF(CTRL!I20,0,K20*M20)</f>
        <v>0</v>
      </c>
    </row>
    <row r="21" spans="1:14" x14ac:dyDescent="0.25">
      <c r="A21" s="3"/>
      <c r="B21" s="3"/>
      <c r="C21" s="4"/>
      <c r="D21" s="20"/>
      <c r="E21" s="5"/>
      <c r="F21" s="5"/>
      <c r="G21" s="5"/>
      <c r="H21" s="3"/>
      <c r="I21" s="9" cm="1">
        <f t="array" ref="I21">IF(CTRL!I21,0,fCalcoloFDGrad_159(B21,D21,A21,E21,F21,G21))</f>
        <v>0</v>
      </c>
      <c r="J21" s="19" cm="1">
        <f t="array" ref="J21">IF(CTRL!I21,0,dblfIFL(B21-1,A21))</f>
        <v>0</v>
      </c>
      <c r="K21" s="10">
        <f>IF(CTRL!I21,0,C21*(1-I21)*J21)</f>
        <v>0</v>
      </c>
      <c r="L21" s="8">
        <f>IF(CTRL!I21,0,H21)</f>
        <v>0</v>
      </c>
      <c r="M21" s="19" cm="1">
        <f t="array" ref="M21">IF(CTRL!I21,0,dblfIFL(H21-1,B21))</f>
        <v>0</v>
      </c>
      <c r="N21" s="10">
        <f>IF(CTRL!I21,0,K21*M21)</f>
        <v>0</v>
      </c>
    </row>
    <row r="22" spans="1:14" x14ac:dyDescent="0.25">
      <c r="A22" s="3"/>
      <c r="B22" s="3"/>
      <c r="C22" s="4"/>
      <c r="D22" s="20"/>
      <c r="E22" s="5"/>
      <c r="F22" s="5"/>
      <c r="G22" s="5"/>
      <c r="H22" s="3"/>
      <c r="I22" s="9" cm="1">
        <f t="array" ref="I22">IF(CTRL!I22,0,fCalcoloFDGrad_159(B22,D22,A22,E22,F22,G22))</f>
        <v>0</v>
      </c>
      <c r="J22" s="19" cm="1">
        <f t="array" ref="J22">IF(CTRL!I22,0,dblfIFL(B22-1,A22))</f>
        <v>0</v>
      </c>
      <c r="K22" s="10">
        <f>IF(CTRL!I22,0,C22*(1-I22)*J22)</f>
        <v>0</v>
      </c>
      <c r="L22" s="8">
        <f>IF(CTRL!I22,0,H22)</f>
        <v>0</v>
      </c>
      <c r="M22" s="19" cm="1">
        <f t="array" ref="M22">IF(CTRL!I22,0,dblfIFL(H22-1,B22))</f>
        <v>0</v>
      </c>
      <c r="N22" s="10">
        <f>IF(CTRL!I22,0,K22*M22)</f>
        <v>0</v>
      </c>
    </row>
    <row r="23" spans="1:14" x14ac:dyDescent="0.25">
      <c r="A23" s="3"/>
      <c r="B23" s="3"/>
      <c r="C23" s="4"/>
      <c r="D23" s="20"/>
      <c r="E23" s="5"/>
      <c r="F23" s="5"/>
      <c r="G23" s="5"/>
      <c r="H23" s="3"/>
      <c r="I23" s="9" cm="1">
        <f t="array" ref="I23">IF(CTRL!I23,0,fCalcoloFDGrad_159(B23,D23,A23,E23,F23,G23))</f>
        <v>0</v>
      </c>
      <c r="J23" s="19" cm="1">
        <f t="array" ref="J23">IF(CTRL!I23,0,dblfIFL(B23-1,A23))</f>
        <v>0</v>
      </c>
      <c r="K23" s="10">
        <f>IF(CTRL!I23,0,C23*(1-I23)*J23)</f>
        <v>0</v>
      </c>
      <c r="L23" s="8">
        <f>IF(CTRL!I23,0,H23)</f>
        <v>0</v>
      </c>
      <c r="M23" s="19" cm="1">
        <f t="array" ref="M23">IF(CTRL!I23,0,dblfIFL(H23-1,B23))</f>
        <v>0</v>
      </c>
      <c r="N23" s="10">
        <f>IF(CTRL!I23,0,K23*M23)</f>
        <v>0</v>
      </c>
    </row>
    <row r="24" spans="1:14" x14ac:dyDescent="0.25">
      <c r="A24" s="3"/>
      <c r="B24" s="3"/>
      <c r="C24" s="4"/>
      <c r="D24" s="20"/>
      <c r="E24" s="5"/>
      <c r="F24" s="5"/>
      <c r="G24" s="5"/>
      <c r="H24" s="3"/>
      <c r="I24" s="9" cm="1">
        <f t="array" ref="I24">IF(CTRL!I24,0,fCalcoloFDGrad_159(B24,D24,A24,E24,F24,G24))</f>
        <v>0</v>
      </c>
      <c r="J24" s="19" cm="1">
        <f t="array" ref="J24">IF(CTRL!I24,0,dblfIFL(B24-1,A24))</f>
        <v>0</v>
      </c>
      <c r="K24" s="10">
        <f>IF(CTRL!I24,0,C24*(1-I24)*J24)</f>
        <v>0</v>
      </c>
      <c r="L24" s="8">
        <f>IF(CTRL!I24,0,H24)</f>
        <v>0</v>
      </c>
      <c r="M24" s="19" cm="1">
        <f t="array" ref="M24">IF(CTRL!I24,0,dblfIFL(H24-1,B24))</f>
        <v>0</v>
      </c>
      <c r="N24" s="10">
        <f>IF(CTRL!I24,0,K24*M24)</f>
        <v>0</v>
      </c>
    </row>
    <row r="25" spans="1:14" x14ac:dyDescent="0.25">
      <c r="A25" s="3"/>
      <c r="B25" s="3"/>
      <c r="C25" s="4"/>
      <c r="D25" s="20"/>
      <c r="E25" s="5"/>
      <c r="F25" s="5"/>
      <c r="G25" s="5"/>
      <c r="H25" s="3"/>
      <c r="I25" s="9" cm="1">
        <f t="array" ref="I25">IF(CTRL!I25,0,fCalcoloFDGrad_159(B25,D25,A25,E25,F25,G25))</f>
        <v>0</v>
      </c>
      <c r="J25" s="19" cm="1">
        <f t="array" ref="J25">IF(CTRL!I25,0,dblfIFL(B25-1,A25))</f>
        <v>0</v>
      </c>
      <c r="K25" s="10">
        <f>IF(CTRL!I25,0,C25*(1-I25)*J25)</f>
        <v>0</v>
      </c>
      <c r="L25" s="8">
        <f>IF(CTRL!I25,0,H25)</f>
        <v>0</v>
      </c>
      <c r="M25" s="19" cm="1">
        <f t="array" ref="M25">IF(CTRL!I25,0,dblfIFL(H25-1,B25))</f>
        <v>0</v>
      </c>
      <c r="N25" s="10">
        <f>IF(CTRL!I25,0,K25*M25)</f>
        <v>0</v>
      </c>
    </row>
    <row r="26" spans="1:14" x14ac:dyDescent="0.25">
      <c r="A26" s="3"/>
      <c r="B26" s="3"/>
      <c r="C26" s="4"/>
      <c r="D26" s="20"/>
      <c r="E26" s="5"/>
      <c r="F26" s="5"/>
      <c r="G26" s="5"/>
      <c r="H26" s="3"/>
      <c r="I26" s="9" cm="1">
        <f t="array" ref="I26">IF(CTRL!I26,0,fCalcoloFDGrad_159(B26,D26,A26,E26,F26,G26))</f>
        <v>0</v>
      </c>
      <c r="J26" s="19" cm="1">
        <f t="array" ref="J26">IF(CTRL!I26,0,dblfIFL(B26-1,A26))</f>
        <v>0</v>
      </c>
      <c r="K26" s="10">
        <f>IF(CTRL!I26,0,C26*(1-I26)*J26)</f>
        <v>0</v>
      </c>
      <c r="L26" s="8">
        <f>IF(CTRL!I26,0,H26)</f>
        <v>0</v>
      </c>
      <c r="M26" s="19" cm="1">
        <f t="array" ref="M26">IF(CTRL!I26,0,dblfIFL(H26-1,B26))</f>
        <v>0</v>
      </c>
      <c r="N26" s="10">
        <f>IF(CTRL!I26,0,K26*M26)</f>
        <v>0</v>
      </c>
    </row>
    <row r="27" spans="1:14" x14ac:dyDescent="0.25">
      <c r="A27" s="3"/>
      <c r="B27" s="3"/>
      <c r="C27" s="4"/>
      <c r="D27" s="20"/>
      <c r="E27" s="5"/>
      <c r="F27" s="5"/>
      <c r="G27" s="5"/>
      <c r="H27" s="3"/>
      <c r="I27" s="9" cm="1">
        <f t="array" ref="I27">IF(CTRL!I27,0,fCalcoloFDGrad_159(B27,D27,A27,E27,F27,G27))</f>
        <v>0</v>
      </c>
      <c r="J27" s="19" cm="1">
        <f t="array" ref="J27">IF(CTRL!I27,0,dblfIFL(B27-1,A27))</f>
        <v>0</v>
      </c>
      <c r="K27" s="10">
        <f>IF(CTRL!I27,0,C27*(1-I27)*J27)</f>
        <v>0</v>
      </c>
      <c r="L27" s="8">
        <f>IF(CTRL!I27,0,H27)</f>
        <v>0</v>
      </c>
      <c r="M27" s="19" cm="1">
        <f t="array" ref="M27">IF(CTRL!I27,0,dblfIFL(H27-1,B27))</f>
        <v>0</v>
      </c>
      <c r="N27" s="10">
        <f>IF(CTRL!I27,0,K27*M27)</f>
        <v>0</v>
      </c>
    </row>
    <row r="28" spans="1:14" x14ac:dyDescent="0.25">
      <c r="A28" s="3"/>
      <c r="B28" s="3"/>
      <c r="C28" s="4"/>
      <c r="D28" s="20"/>
      <c r="E28" s="5"/>
      <c r="F28" s="5"/>
      <c r="G28" s="5"/>
      <c r="H28" s="3"/>
      <c r="I28" s="9" cm="1">
        <f t="array" ref="I28">IF(CTRL!I28,0,fCalcoloFDGrad_159(B28,D28,A28,E28,F28,G28))</f>
        <v>0</v>
      </c>
      <c r="J28" s="19" cm="1">
        <f t="array" ref="J28">IF(CTRL!I28,0,dblfIFL(B28-1,A28))</f>
        <v>0</v>
      </c>
      <c r="K28" s="10">
        <f>IF(CTRL!I28,0,C28*(1-I28)*J28)</f>
        <v>0</v>
      </c>
      <c r="L28" s="8">
        <f>IF(CTRL!I28,0,H28)</f>
        <v>0</v>
      </c>
      <c r="M28" s="19" cm="1">
        <f t="array" ref="M28">IF(CTRL!I28,0,dblfIFL(H28-1,B28))</f>
        <v>0</v>
      </c>
      <c r="N28" s="10">
        <f>IF(CTRL!I28,0,K28*M28)</f>
        <v>0</v>
      </c>
    </row>
    <row r="29" spans="1:14" x14ac:dyDescent="0.25">
      <c r="A29" s="3"/>
      <c r="B29" s="3"/>
      <c r="C29" s="4"/>
      <c r="D29" s="20"/>
      <c r="E29" s="5"/>
      <c r="F29" s="5"/>
      <c r="G29" s="5"/>
      <c r="H29" s="3"/>
      <c r="I29" s="9" cm="1">
        <f t="array" ref="I29">IF(CTRL!I29,0,fCalcoloFDGrad_159(B29,D29,A29,E29,F29,G29))</f>
        <v>0</v>
      </c>
      <c r="J29" s="19" cm="1">
        <f t="array" ref="J29">IF(CTRL!I29,0,dblfIFL(B29-1,A29))</f>
        <v>0</v>
      </c>
      <c r="K29" s="10">
        <f>IF(CTRL!I29,0,C29*(1-I29)*J29)</f>
        <v>0</v>
      </c>
      <c r="L29" s="8">
        <f>IF(CTRL!I29,0,H29)</f>
        <v>0</v>
      </c>
      <c r="M29" s="19" cm="1">
        <f t="array" ref="M29">IF(CTRL!I29,0,dblfIFL(H29-1,B29))</f>
        <v>0</v>
      </c>
      <c r="N29" s="10">
        <f>IF(CTRL!I29,0,K29*M29)</f>
        <v>0</v>
      </c>
    </row>
    <row r="30" spans="1:14" x14ac:dyDescent="0.25">
      <c r="A30" s="3"/>
      <c r="B30" s="3"/>
      <c r="C30" s="4"/>
      <c r="D30" s="20"/>
      <c r="E30" s="5"/>
      <c r="F30" s="5"/>
      <c r="G30" s="5"/>
      <c r="H30" s="3"/>
      <c r="I30" s="9" cm="1">
        <f t="array" ref="I30">IF(CTRL!I30,0,fCalcoloFDGrad_159(B30,D30,A30,E30,F30,G30))</f>
        <v>0</v>
      </c>
      <c r="J30" s="19" cm="1">
        <f t="array" ref="J30">IF(CTRL!I30,0,dblfIFL(B30-1,A30))</f>
        <v>0</v>
      </c>
      <c r="K30" s="10">
        <f>IF(CTRL!I30,0,C30*(1-I30)*J30)</f>
        <v>0</v>
      </c>
      <c r="L30" s="8">
        <f>IF(CTRL!I30,0,H30)</f>
        <v>0</v>
      </c>
      <c r="M30" s="19" cm="1">
        <f t="array" ref="M30">IF(CTRL!I30,0,dblfIFL(H30-1,B30))</f>
        <v>0</v>
      </c>
      <c r="N30" s="10">
        <f>IF(CTRL!I30,0,K30*M30)</f>
        <v>0</v>
      </c>
    </row>
    <row r="31" spans="1:14" x14ac:dyDescent="0.25">
      <c r="A31" s="3"/>
      <c r="B31" s="3"/>
      <c r="C31" s="4"/>
      <c r="D31" s="20"/>
      <c r="E31" s="5"/>
      <c r="F31" s="5"/>
      <c r="G31" s="5"/>
      <c r="H31" s="3"/>
      <c r="I31" s="9" cm="1">
        <f t="array" ref="I31">IF(CTRL!I31,0,fCalcoloFDGrad_159(B31,D31,A31,E31,F31,G31))</f>
        <v>0</v>
      </c>
      <c r="J31" s="19" cm="1">
        <f t="array" ref="J31">IF(CTRL!I31,0,dblfIFL(B31-1,A31))</f>
        <v>0</v>
      </c>
      <c r="K31" s="10">
        <f>IF(CTRL!I31,0,C31*(1-I31)*J31)</f>
        <v>0</v>
      </c>
      <c r="L31" s="8">
        <f>IF(CTRL!I31,0,H31)</f>
        <v>0</v>
      </c>
      <c r="M31" s="19" cm="1">
        <f t="array" ref="M31">IF(CTRL!I31,0,dblfIFL(H31-1,B31))</f>
        <v>0</v>
      </c>
      <c r="N31" s="10">
        <f>IF(CTRL!I31,0,K31*M31)</f>
        <v>0</v>
      </c>
    </row>
    <row r="32" spans="1:14" x14ac:dyDescent="0.25">
      <c r="A32" s="3"/>
      <c r="B32" s="3"/>
      <c r="C32" s="4"/>
      <c r="D32" s="20"/>
      <c r="E32" s="5"/>
      <c r="F32" s="5"/>
      <c r="G32" s="5"/>
      <c r="H32" s="3"/>
      <c r="I32" s="9" cm="1">
        <f t="array" ref="I32">IF(CTRL!I32,0,fCalcoloFDGrad_159(B32,D32,A32,E32,F32,G32))</f>
        <v>0</v>
      </c>
      <c r="J32" s="19" cm="1">
        <f t="array" ref="J32">IF(CTRL!I32,0,dblfIFL(B32-1,A32))</f>
        <v>0</v>
      </c>
      <c r="K32" s="10">
        <f>IF(CTRL!I32,0,C32*(1-I32)*J32)</f>
        <v>0</v>
      </c>
      <c r="L32" s="8">
        <f>IF(CTRL!I32,0,H32)</f>
        <v>0</v>
      </c>
      <c r="M32" s="19" cm="1">
        <f t="array" ref="M32">IF(CTRL!I32,0,dblfIFL(H32-1,B32))</f>
        <v>0</v>
      </c>
      <c r="N32" s="10">
        <f>IF(CTRL!I32,0,K32*M32)</f>
        <v>0</v>
      </c>
    </row>
    <row r="33" spans="1:17" x14ac:dyDescent="0.25">
      <c r="A33" s="3"/>
      <c r="B33" s="3"/>
      <c r="C33" s="4"/>
      <c r="D33" s="20"/>
      <c r="E33" s="5"/>
      <c r="F33" s="5"/>
      <c r="G33" s="5"/>
      <c r="H33" s="3"/>
      <c r="I33" s="9" cm="1">
        <f t="array" ref="I33">IF(CTRL!I33,0,fCalcoloFDGrad_159(B33,D33,A33,E33,F33,G33))</f>
        <v>0</v>
      </c>
      <c r="J33" s="19" cm="1">
        <f t="array" ref="J33">IF(CTRL!I33,0,dblfIFL(B33-1,A33))</f>
        <v>0</v>
      </c>
      <c r="K33" s="10">
        <f>IF(CTRL!I33,0,C33*(1-I33)*J33)</f>
        <v>0</v>
      </c>
      <c r="L33" s="8">
        <f>IF(CTRL!I33,0,H33)</f>
        <v>0</v>
      </c>
      <c r="M33" s="19" cm="1">
        <f t="array" ref="M33">IF(CTRL!I33,0,dblfIFL(H33-1,B33))</f>
        <v>0</v>
      </c>
      <c r="N33" s="10">
        <f>IF(CTRL!I33,0,K33*M33)</f>
        <v>0</v>
      </c>
    </row>
    <row r="34" spans="1:17" x14ac:dyDescent="0.25">
      <c r="A34" s="3"/>
      <c r="B34" s="3"/>
      <c r="C34" s="4"/>
      <c r="D34" s="20"/>
      <c r="E34" s="5"/>
      <c r="F34" s="5"/>
      <c r="G34" s="5"/>
      <c r="H34" s="3"/>
      <c r="I34" s="9" cm="1">
        <f t="array" ref="I34">IF(CTRL!I34,0,fCalcoloFDGrad_159(B34,D34,A34,E34,F34,G34))</f>
        <v>0</v>
      </c>
      <c r="J34" s="19" cm="1">
        <f t="array" ref="J34">IF(CTRL!I34,0,dblfIFL(B34-1,A34))</f>
        <v>0</v>
      </c>
      <c r="K34" s="10">
        <f>IF(CTRL!I34,0,C34*(1-I34)*J34)</f>
        <v>0</v>
      </c>
      <c r="L34" s="8">
        <f>IF(CTRL!I34,0,H34)</f>
        <v>0</v>
      </c>
      <c r="M34" s="19" cm="1">
        <f t="array" ref="M34">IF(CTRL!I34,0,dblfIFL(H34-1,B34))</f>
        <v>0</v>
      </c>
      <c r="N34" s="10">
        <f>IF(CTRL!I34,0,K34*M34)</f>
        <v>0</v>
      </c>
    </row>
    <row r="35" spans="1:17" x14ac:dyDescent="0.25">
      <c r="A35" s="3"/>
      <c r="B35" s="3"/>
      <c r="C35" s="4"/>
      <c r="D35" s="20"/>
      <c r="E35" s="5"/>
      <c r="F35" s="5"/>
      <c r="G35" s="5"/>
      <c r="H35" s="3"/>
      <c r="I35" s="9" cm="1">
        <f t="array" ref="I35">IF(CTRL!I35,0,fCalcoloFDGrad_159(B35,D35,A35,E35,F35,G35))</f>
        <v>0</v>
      </c>
      <c r="J35" s="19" cm="1">
        <f t="array" ref="J35">IF(CTRL!I35,0,dblfIFL(B35-1,A35))</f>
        <v>0</v>
      </c>
      <c r="K35" s="10">
        <f>IF(CTRL!I35,0,C35*(1-I35)*J35)</f>
        <v>0</v>
      </c>
      <c r="L35" s="8">
        <f>IF(CTRL!I35,0,H35)</f>
        <v>0</v>
      </c>
      <c r="M35" s="19" cm="1">
        <f t="array" ref="M35">IF(CTRL!I35,0,dblfIFL(H35-1,B35))</f>
        <v>0</v>
      </c>
      <c r="N35" s="10">
        <f>IF(CTRL!I35,0,K35*M35)</f>
        <v>0</v>
      </c>
    </row>
    <row r="36" spans="1:17" x14ac:dyDescent="0.25">
      <c r="A36" s="3"/>
      <c r="B36" s="3"/>
      <c r="C36" s="4"/>
      <c r="D36" s="20"/>
      <c r="E36" s="5"/>
      <c r="F36" s="5"/>
      <c r="G36" s="5"/>
      <c r="H36" s="3"/>
      <c r="I36" s="9" cm="1">
        <f t="array" ref="I36">IF(CTRL!I36,0,fCalcoloFDGrad_159(B36,D36,A36,E36,F36,G36))</f>
        <v>0</v>
      </c>
      <c r="J36" s="19" cm="1">
        <f t="array" ref="J36">IF(CTRL!I36,0,dblfIFL(B36-1,A36))</f>
        <v>0</v>
      </c>
      <c r="K36" s="10">
        <f>IF(CTRL!I36,0,C36*(1-I36)*J36)</f>
        <v>0</v>
      </c>
      <c r="L36" s="8">
        <f>IF(CTRL!I36,0,H36)</f>
        <v>0</v>
      </c>
      <c r="M36" s="19" cm="1">
        <f t="array" ref="M36">IF(CTRL!I36,0,dblfIFL(H36-1,B36))</f>
        <v>0</v>
      </c>
      <c r="N36" s="10">
        <f>IF(CTRL!I36,0,K36*M36)</f>
        <v>0</v>
      </c>
    </row>
    <row r="37" spans="1:17" x14ac:dyDescent="0.25">
      <c r="A37" s="3"/>
      <c r="B37" s="3"/>
      <c r="C37" s="4"/>
      <c r="D37" s="20"/>
      <c r="E37" s="5"/>
      <c r="F37" s="5"/>
      <c r="G37" s="5"/>
      <c r="H37" s="3"/>
      <c r="I37" s="9" cm="1">
        <f t="array" ref="I37">IF(CTRL!I37,0,fCalcoloFDGrad_159(B37,D37,A37,E37,F37,G37))</f>
        <v>0</v>
      </c>
      <c r="J37" s="19" cm="1">
        <f t="array" ref="J37">IF(CTRL!I37,0,dblfIFL(B37-1,A37))</f>
        <v>0</v>
      </c>
      <c r="K37" s="10">
        <f>IF(CTRL!I37,0,C37*(1-I37)*J37)</f>
        <v>0</v>
      </c>
      <c r="L37" s="8">
        <f>IF(CTRL!I37,0,H37)</f>
        <v>0</v>
      </c>
      <c r="M37" s="19" cm="1">
        <f t="array" ref="M37">IF(CTRL!I37,0,dblfIFL(H37-1,B37))</f>
        <v>0</v>
      </c>
      <c r="N37" s="10">
        <f>IF(CTRL!I37,0,K37*M37)</f>
        <v>0</v>
      </c>
    </row>
    <row r="38" spans="1:17" x14ac:dyDescent="0.25">
      <c r="A38" s="3"/>
      <c r="B38" s="3"/>
      <c r="C38" s="4"/>
      <c r="D38" s="20"/>
      <c r="E38" s="5"/>
      <c r="F38" s="5"/>
      <c r="G38" s="5"/>
      <c r="H38" s="3"/>
      <c r="I38" s="9" cm="1">
        <f t="array" ref="I38">IF(CTRL!I38,0,fCalcoloFDGrad_159(B38,D38,A38,E38,F38,G38))</f>
        <v>0</v>
      </c>
      <c r="J38" s="19" cm="1">
        <f t="array" ref="J38">IF(CTRL!I38,0,dblfIFL(B38-1,A38))</f>
        <v>0</v>
      </c>
      <c r="K38" s="10">
        <f>IF(CTRL!I38,0,C38*(1-I38)*J38)</f>
        <v>0</v>
      </c>
      <c r="L38" s="8">
        <f>IF(CTRL!I38,0,H38)</f>
        <v>0</v>
      </c>
      <c r="M38" s="19" cm="1">
        <f t="array" ref="M38">IF(CTRL!I38,0,dblfIFL(H38-1,B38))</f>
        <v>0</v>
      </c>
      <c r="N38" s="10">
        <f>IF(CTRL!I38,0,K38*M38)</f>
        <v>0</v>
      </c>
    </row>
    <row r="39" spans="1:17" x14ac:dyDescent="0.25">
      <c r="A39" s="3"/>
      <c r="B39" s="3"/>
      <c r="C39" s="4"/>
      <c r="D39" s="20"/>
      <c r="E39" s="5"/>
      <c r="F39" s="5"/>
      <c r="G39" s="5"/>
      <c r="H39" s="3"/>
      <c r="I39" s="9" cm="1">
        <f t="array" ref="I39">IF(CTRL!I39,0,fCalcoloFDGrad_159(B39,D39,A39,E39,F39,G39))</f>
        <v>0</v>
      </c>
      <c r="J39" s="19" cm="1">
        <f t="array" ref="J39">IF(CTRL!I39,0,dblfIFL(B39-1,A39))</f>
        <v>0</v>
      </c>
      <c r="K39" s="10">
        <f>IF(CTRL!I39,0,C39*(1-I39)*J39)</f>
        <v>0</v>
      </c>
      <c r="L39" s="8">
        <f>IF(CTRL!I39,0,H39)</f>
        <v>0</v>
      </c>
      <c r="M39" s="19" cm="1">
        <f t="array" ref="M39">IF(CTRL!I39,0,dblfIFL(H39-1,B39))</f>
        <v>0</v>
      </c>
      <c r="N39" s="10">
        <f>IF(CTRL!I39,0,K39*M39)</f>
        <v>0</v>
      </c>
    </row>
    <row r="40" spans="1:17" x14ac:dyDescent="0.25">
      <c r="A40" s="3"/>
      <c r="B40" s="3"/>
      <c r="C40" s="4"/>
      <c r="D40" s="20"/>
      <c r="E40" s="5"/>
      <c r="F40" s="5"/>
      <c r="G40" s="5"/>
      <c r="H40" s="3"/>
      <c r="I40" s="9" cm="1">
        <f t="array" ref="I40">IF(CTRL!I40,0,fCalcoloFDGrad_159(B40,D40,A40,E40,F40,G40))</f>
        <v>0</v>
      </c>
      <c r="J40" s="19" cm="1">
        <f t="array" ref="J40">IF(CTRL!I40,0,dblfIFL(B40-1,A40))</f>
        <v>0</v>
      </c>
      <c r="K40" s="10">
        <f>IF(CTRL!I40,0,C40*(1-I40)*J40)</f>
        <v>0</v>
      </c>
      <c r="L40" s="8">
        <f>IF(CTRL!I40,0,H40)</f>
        <v>0</v>
      </c>
      <c r="M40" s="19" cm="1">
        <f t="array" ref="M40">IF(CTRL!I40,0,dblfIFL(H40-1,B40))</f>
        <v>0</v>
      </c>
      <c r="N40" s="10">
        <f>IF(CTRL!I40,0,K40*M40)</f>
        <v>0</v>
      </c>
      <c r="Q40" s="18"/>
    </row>
    <row r="41" spans="1:17" x14ac:dyDescent="0.25">
      <c r="A41" s="3"/>
      <c r="B41" s="3"/>
      <c r="C41" s="4"/>
      <c r="D41" s="20"/>
      <c r="E41" s="5"/>
      <c r="F41" s="5"/>
      <c r="G41" s="5"/>
      <c r="H41" s="3"/>
      <c r="I41" s="9" cm="1">
        <f t="array" ref="I41">IF(CTRL!I41,0,fCalcoloFDGrad_159(B41,D41,A41,E41,F41,G41))</f>
        <v>0</v>
      </c>
      <c r="J41" s="19" cm="1">
        <f t="array" ref="J41">IF(CTRL!I41,0,dblfIFL(B41-1,A41))</f>
        <v>0</v>
      </c>
      <c r="K41" s="10">
        <f>IF(CTRL!I41,0,C41*(1-I41)*J41)</f>
        <v>0</v>
      </c>
      <c r="L41" s="8">
        <f>IF(CTRL!I41,0,H41)</f>
        <v>0</v>
      </c>
      <c r="M41" s="19" cm="1">
        <f t="array" ref="M41">IF(CTRL!I41,0,dblfIFL(H41-1,B41))</f>
        <v>0</v>
      </c>
      <c r="N41" s="10">
        <f>IF(CTRL!I41,0,K41*M41)</f>
        <v>0</v>
      </c>
    </row>
    <row r="42" spans="1:17" x14ac:dyDescent="0.25">
      <c r="A42" s="3"/>
      <c r="B42" s="3"/>
      <c r="C42" s="4"/>
      <c r="D42" s="20"/>
      <c r="E42" s="5"/>
      <c r="F42" s="5"/>
      <c r="G42" s="5"/>
      <c r="H42" s="3"/>
      <c r="I42" s="9" cm="1">
        <f t="array" ref="I42">IF(CTRL!I42,0,fCalcoloFDGrad_159(B42,D42,A42,E42,F42,G42))</f>
        <v>0</v>
      </c>
      <c r="J42" s="19" cm="1">
        <f t="array" ref="J42">IF(CTRL!I42,0,dblfIFL(B42-1,A42))</f>
        <v>0</v>
      </c>
      <c r="K42" s="10">
        <f>IF(CTRL!I42,0,C42*(1-I42)*J42)</f>
        <v>0</v>
      </c>
      <c r="L42" s="8">
        <f>IF(CTRL!I42,0,H42)</f>
        <v>0</v>
      </c>
      <c r="M42" s="19" cm="1">
        <f t="array" ref="M42">IF(CTRL!I42,0,dblfIFL(H42-1,B42))</f>
        <v>0</v>
      </c>
      <c r="N42" s="10">
        <f>IF(CTRL!I42,0,K42*M42)</f>
        <v>0</v>
      </c>
    </row>
    <row r="43" spans="1:17" x14ac:dyDescent="0.25">
      <c r="A43" s="3"/>
      <c r="B43" s="3"/>
      <c r="C43" s="4"/>
      <c r="D43" s="20"/>
      <c r="E43" s="5"/>
      <c r="F43" s="5"/>
      <c r="G43" s="5"/>
      <c r="H43" s="3"/>
      <c r="I43" s="9" cm="1">
        <f t="array" ref="I43">IF(CTRL!I43,0,fCalcoloFDGrad_159(B43,D43,A43,E43,F43,G43))</f>
        <v>0</v>
      </c>
      <c r="J43" s="19" cm="1">
        <f t="array" ref="J43">IF(CTRL!I43,0,dblfIFL(B43-1,A43))</f>
        <v>0</v>
      </c>
      <c r="K43" s="10">
        <f>IF(CTRL!I43,0,C43*(1-I43)*J43)</f>
        <v>0</v>
      </c>
      <c r="L43" s="8">
        <f>IF(CTRL!I43,0,H43)</f>
        <v>0</v>
      </c>
      <c r="M43" s="19" cm="1">
        <f t="array" ref="M43">IF(CTRL!I43,0,dblfIFL(H43-1,B43))</f>
        <v>0</v>
      </c>
      <c r="N43" s="10">
        <f>IF(CTRL!I43,0,K43*M43)</f>
        <v>0</v>
      </c>
    </row>
    <row r="44" spans="1:17" x14ac:dyDescent="0.25">
      <c r="A44" s="3"/>
      <c r="B44" s="3"/>
      <c r="C44" s="4"/>
      <c r="D44" s="20"/>
      <c r="E44" s="5"/>
      <c r="F44" s="5"/>
      <c r="G44" s="5"/>
      <c r="H44" s="3"/>
      <c r="I44" s="9" cm="1">
        <f t="array" ref="I44">IF(CTRL!I44,0,fCalcoloFDGrad_159(B44,D44,A44,E44,F44,G44))</f>
        <v>0</v>
      </c>
      <c r="J44" s="19" cm="1">
        <f t="array" ref="J44">IF(CTRL!I44,0,dblfIFL(B44-1,A44))</f>
        <v>0</v>
      </c>
      <c r="K44" s="10">
        <f>IF(CTRL!I44,0,C44*(1-I44)*J44)</f>
        <v>0</v>
      </c>
      <c r="L44" s="8">
        <f>IF(CTRL!I44,0,H44)</f>
        <v>0</v>
      </c>
      <c r="M44" s="19" cm="1">
        <f t="array" ref="M44">IF(CTRL!I44,0,dblfIFL(H44-1,B44))</f>
        <v>0</v>
      </c>
      <c r="N44" s="10">
        <f>IF(CTRL!I44,0,K44*M44)</f>
        <v>0</v>
      </c>
    </row>
    <row r="45" spans="1:17" x14ac:dyDescent="0.25">
      <c r="A45" s="3"/>
      <c r="B45" s="3"/>
      <c r="C45" s="4"/>
      <c r="D45" s="20"/>
      <c r="E45" s="5"/>
      <c r="F45" s="5"/>
      <c r="G45" s="5"/>
      <c r="H45" s="3"/>
      <c r="I45" s="9" cm="1">
        <f t="array" ref="I45">IF(CTRL!I45,0,fCalcoloFDGrad_159(B45,D45,A45,E45,F45,G45))</f>
        <v>0</v>
      </c>
      <c r="J45" s="19" cm="1">
        <f t="array" ref="J45">IF(CTRL!I45,0,dblfIFL(B45-1,A45))</f>
        <v>0</v>
      </c>
      <c r="K45" s="10">
        <f>IF(CTRL!I45,0,C45*(1-I45)*J45)</f>
        <v>0</v>
      </c>
      <c r="L45" s="8">
        <f>IF(CTRL!I45,0,H45)</f>
        <v>0</v>
      </c>
      <c r="M45" s="19" cm="1">
        <f t="array" ref="M45">IF(CTRL!I45,0,dblfIFL(H45-1,B45))</f>
        <v>0</v>
      </c>
      <c r="N45" s="10">
        <f>IF(CTRL!I45,0,K45*M45)</f>
        <v>0</v>
      </c>
    </row>
    <row r="46" spans="1:17" x14ac:dyDescent="0.25">
      <c r="A46" s="3"/>
      <c r="B46" s="3"/>
      <c r="C46" s="4"/>
      <c r="D46" s="20"/>
      <c r="E46" s="5"/>
      <c r="F46" s="5"/>
      <c r="G46" s="5"/>
      <c r="H46" s="3"/>
      <c r="I46" s="9" cm="1">
        <f t="array" ref="I46">IF(CTRL!I46,0,fCalcoloFDGrad_159(B46,D46,A46,E46,F46,G46))</f>
        <v>0</v>
      </c>
      <c r="J46" s="19" cm="1">
        <f t="array" ref="J46">IF(CTRL!I46,0,dblfIFL(B46-1,A46))</f>
        <v>0</v>
      </c>
      <c r="K46" s="10">
        <f>IF(CTRL!I46,0,C46*(1-I46)*J46)</f>
        <v>0</v>
      </c>
      <c r="L46" s="8">
        <f>IF(CTRL!I46,0,H46)</f>
        <v>0</v>
      </c>
      <c r="M46" s="19" cm="1">
        <f t="array" ref="M46">IF(CTRL!I46,0,dblfIFL(H46-1,B46))</f>
        <v>0</v>
      </c>
      <c r="N46" s="10">
        <f>IF(CTRL!I46,0,K46*M46)</f>
        <v>0</v>
      </c>
    </row>
    <row r="47" spans="1:17" x14ac:dyDescent="0.25">
      <c r="A47" s="3"/>
      <c r="B47" s="3"/>
      <c r="C47" s="4"/>
      <c r="D47" s="20"/>
      <c r="E47" s="5"/>
      <c r="F47" s="5"/>
      <c r="G47" s="5"/>
      <c r="H47" s="3"/>
      <c r="I47" s="9" cm="1">
        <f t="array" ref="I47">IF(CTRL!I47,0,fCalcoloFDGrad_159(B47,D47,A47,E47,F47,G47))</f>
        <v>0</v>
      </c>
      <c r="J47" s="19" cm="1">
        <f t="array" ref="J47">IF(CTRL!I47,0,dblfIFL(B47-1,A47))</f>
        <v>0</v>
      </c>
      <c r="K47" s="10">
        <f>IF(CTRL!I47,0,C47*(1-I47)*J47)</f>
        <v>0</v>
      </c>
      <c r="L47" s="8">
        <f>IF(CTRL!I47,0,H47)</f>
        <v>0</v>
      </c>
      <c r="M47" s="19" cm="1">
        <f t="array" ref="M47">IF(CTRL!I47,0,dblfIFL(H47-1,B47))</f>
        <v>0</v>
      </c>
      <c r="N47" s="10">
        <f>IF(CTRL!I47,0,K47*M47)</f>
        <v>0</v>
      </c>
    </row>
    <row r="48" spans="1:17" x14ac:dyDescent="0.25">
      <c r="A48" s="3"/>
      <c r="B48" s="3"/>
      <c r="C48" s="4"/>
      <c r="D48" s="20"/>
      <c r="E48" s="5"/>
      <c r="F48" s="5"/>
      <c r="G48" s="5"/>
      <c r="H48" s="3"/>
      <c r="I48" s="9" cm="1">
        <f t="array" ref="I48">IF(CTRL!I48,0,fCalcoloFDGrad_159(B48,D48,A48,E48,F48,G48))</f>
        <v>0</v>
      </c>
      <c r="J48" s="19" cm="1">
        <f t="array" ref="J48">IF(CTRL!I48,0,dblfIFL(B48-1,A48))</f>
        <v>0</v>
      </c>
      <c r="K48" s="10">
        <f>IF(CTRL!I48,0,C48*(1-I48)*J48)</f>
        <v>0</v>
      </c>
      <c r="L48" s="8">
        <f>IF(CTRL!I48,0,H48)</f>
        <v>0</v>
      </c>
      <c r="M48" s="19" cm="1">
        <f t="array" ref="M48">IF(CTRL!I48,0,dblfIFL(H48-1,B48))</f>
        <v>0</v>
      </c>
      <c r="N48" s="10">
        <f>IF(CTRL!I48,0,K48*M48)</f>
        <v>0</v>
      </c>
    </row>
    <row r="49" spans="1:19" x14ac:dyDescent="0.25">
      <c r="A49" s="3"/>
      <c r="B49" s="3"/>
      <c r="C49" s="4"/>
      <c r="D49" s="20"/>
      <c r="E49" s="5"/>
      <c r="F49" s="5"/>
      <c r="G49" s="5"/>
      <c r="H49" s="3"/>
      <c r="I49" s="9" cm="1">
        <f t="array" ref="I49">IF(CTRL!I49,0,fCalcoloFDGrad_159(B49,D49,A49,E49,F49,G49))</f>
        <v>0</v>
      </c>
      <c r="J49" s="19" cm="1">
        <f t="array" ref="J49">IF(CTRL!I49,0,dblfIFL(B49-1,A49))</f>
        <v>0</v>
      </c>
      <c r="K49" s="10">
        <f>IF(CTRL!I49,0,C49*(1-I49)*J49)</f>
        <v>0</v>
      </c>
      <c r="L49" s="8">
        <f>IF(CTRL!I49,0,H49)</f>
        <v>0</v>
      </c>
      <c r="M49" s="19" cm="1">
        <f t="array" ref="M49">IF(CTRL!I49,0,dblfIFL(H49-1,B49))</f>
        <v>0</v>
      </c>
      <c r="N49" s="10">
        <f>IF(CTRL!I49,0,K49*M49)</f>
        <v>0</v>
      </c>
      <c r="Q49" s="12"/>
      <c r="R49" s="12"/>
      <c r="S49" s="12"/>
    </row>
    <row r="50" spans="1:19" x14ac:dyDescent="0.25">
      <c r="A50" s="3"/>
      <c r="B50" s="3"/>
      <c r="C50" s="4"/>
      <c r="D50" s="20"/>
      <c r="E50" s="5"/>
      <c r="F50" s="5"/>
      <c r="G50" s="5"/>
      <c r="H50" s="3"/>
      <c r="I50" s="9" cm="1">
        <f t="array" ref="I50">IF(CTRL!I50,0,fCalcoloFDGrad_159(B50,D50,A50,E50,F50,G50))</f>
        <v>0</v>
      </c>
      <c r="J50" s="19" cm="1">
        <f t="array" ref="J50">IF(CTRL!I50,0,dblfIFL(B50-1,A50))</f>
        <v>0</v>
      </c>
      <c r="K50" s="10">
        <f>IF(CTRL!I50,0,C50*(1-I50)*J50)</f>
        <v>0</v>
      </c>
      <c r="L50" s="8">
        <f>IF(CTRL!I50,0,H50)</f>
        <v>0</v>
      </c>
      <c r="M50" s="19" cm="1">
        <f t="array" ref="M50">IF(CTRL!I50,0,dblfIFL(H50-1,B50))</f>
        <v>0</v>
      </c>
      <c r="N50" s="10">
        <f>IF(CTRL!I50,0,K50*M50)</f>
        <v>0</v>
      </c>
    </row>
    <row r="51" spans="1:19" x14ac:dyDescent="0.25">
      <c r="A51" s="3"/>
      <c r="B51" s="3"/>
      <c r="C51" s="4"/>
      <c r="D51" s="20"/>
      <c r="E51" s="5"/>
      <c r="F51" s="5"/>
      <c r="G51" s="5"/>
      <c r="H51" s="3"/>
      <c r="I51" s="9" cm="1">
        <f t="array" ref="I51">IF(CTRL!I51,0,fCalcoloFDGrad_159(B51,D51,A51,E51,F51,G51))</f>
        <v>0</v>
      </c>
      <c r="J51" s="19" cm="1">
        <f t="array" ref="J51">IF(CTRL!I51,0,dblfIFL(B51-1,A51))</f>
        <v>0</v>
      </c>
      <c r="K51" s="10">
        <f>IF(CTRL!I51,0,C51*(1-I51)*J51)</f>
        <v>0</v>
      </c>
      <c r="L51" s="8">
        <f>IF(CTRL!I51,0,H51)</f>
        <v>0</v>
      </c>
      <c r="M51" s="19" cm="1">
        <f t="array" ref="M51">IF(CTRL!I51,0,dblfIFL(H51-1,B51))</f>
        <v>0</v>
      </c>
      <c r="N51" s="10">
        <f>IF(CTRL!I51,0,K51*M51)</f>
        <v>0</v>
      </c>
    </row>
    <row r="52" spans="1:19" x14ac:dyDescent="0.25">
      <c r="A52" s="3"/>
      <c r="B52" s="3"/>
      <c r="C52" s="4"/>
      <c r="D52" s="20"/>
      <c r="E52" s="5"/>
      <c r="F52" s="5"/>
      <c r="G52" s="5"/>
      <c r="H52" s="3"/>
      <c r="I52" s="9" cm="1">
        <f t="array" ref="I52">IF(CTRL!I52,0,fCalcoloFDGrad_159(B52,D52,A52,E52,F52,G52))</f>
        <v>0</v>
      </c>
      <c r="J52" s="19" cm="1">
        <f t="array" ref="J52">IF(CTRL!I52,0,dblfIFL(B52-1,A52))</f>
        <v>0</v>
      </c>
      <c r="K52" s="10">
        <f>IF(CTRL!I52,0,C52*(1-I52)*J52)</f>
        <v>0</v>
      </c>
      <c r="L52" s="8">
        <f>IF(CTRL!I52,0,H52)</f>
        <v>0</v>
      </c>
      <c r="M52" s="19" cm="1">
        <f t="array" ref="M52">IF(CTRL!I52,0,dblfIFL(H52-1,B52))</f>
        <v>0</v>
      </c>
      <c r="N52" s="10">
        <f>IF(CTRL!I52,0,K52*M52)</f>
        <v>0</v>
      </c>
    </row>
    <row r="53" spans="1:19" x14ac:dyDescent="0.25">
      <c r="A53" s="3"/>
      <c r="B53" s="3"/>
      <c r="C53" s="4"/>
      <c r="D53" s="20"/>
      <c r="E53" s="5"/>
      <c r="F53" s="5"/>
      <c r="G53" s="5"/>
      <c r="H53" s="3"/>
      <c r="I53" s="9" cm="1">
        <f t="array" ref="I53">IF(CTRL!I53,0,fCalcoloFDGrad_159(B53,D53,A53,E53,F53,G53))</f>
        <v>0</v>
      </c>
      <c r="J53" s="19" cm="1">
        <f t="array" ref="J53">IF(CTRL!I53,0,dblfIFL(B53-1,A53))</f>
        <v>0</v>
      </c>
      <c r="K53" s="10">
        <f>IF(CTRL!I53,0,C53*(1-I53)*J53)</f>
        <v>0</v>
      </c>
      <c r="L53" s="8">
        <f>IF(CTRL!I53,0,H53)</f>
        <v>0</v>
      </c>
      <c r="M53" s="19" cm="1">
        <f t="array" ref="M53">IF(CTRL!I53,0,dblfIFL(H53-1,B53))</f>
        <v>0</v>
      </c>
      <c r="N53" s="10">
        <f>IF(CTRL!I53,0,K53*M53)</f>
        <v>0</v>
      </c>
    </row>
    <row r="54" spans="1:19" x14ac:dyDescent="0.25">
      <c r="A54" s="3"/>
      <c r="B54" s="3"/>
      <c r="C54" s="4"/>
      <c r="D54" s="20"/>
      <c r="E54" s="5"/>
      <c r="F54" s="5"/>
      <c r="G54" s="5"/>
      <c r="H54" s="3"/>
      <c r="I54" s="9" cm="1">
        <f t="array" ref="I54">IF(CTRL!I54,0,fCalcoloFDGrad_159(B54,D54,A54,E54,F54,G54))</f>
        <v>0</v>
      </c>
      <c r="J54" s="19" cm="1">
        <f t="array" ref="J54">IF(CTRL!I54,0,dblfIFL(B54-1,A54))</f>
        <v>0</v>
      </c>
      <c r="K54" s="10">
        <f>IF(CTRL!I54,0,C54*(1-I54)*J54)</f>
        <v>0</v>
      </c>
      <c r="L54" s="8">
        <f>IF(CTRL!I54,0,H54)</f>
        <v>0</v>
      </c>
      <c r="M54" s="19" cm="1">
        <f t="array" ref="M54">IF(CTRL!I54,0,dblfIFL(H54-1,B54))</f>
        <v>0</v>
      </c>
      <c r="N54" s="10">
        <f>IF(CTRL!I54,0,K54*M54)</f>
        <v>0</v>
      </c>
    </row>
    <row r="55" spans="1:19" x14ac:dyDescent="0.25">
      <c r="A55" s="3"/>
      <c r="B55" s="3"/>
      <c r="C55" s="4"/>
      <c r="D55" s="20"/>
      <c r="E55" s="5"/>
      <c r="F55" s="5"/>
      <c r="G55" s="5"/>
      <c r="H55" s="3"/>
      <c r="I55" s="9" cm="1">
        <f t="array" ref="I55">IF(CTRL!I55,0,fCalcoloFDGrad_159(B55,D55,A55,E55,F55,G55))</f>
        <v>0</v>
      </c>
      <c r="J55" s="19" cm="1">
        <f t="array" ref="J55">IF(CTRL!I55,0,dblfIFL(B55-1,A55))</f>
        <v>0</v>
      </c>
      <c r="K55" s="10">
        <f>IF(CTRL!I55,0,C55*(1-I55)*J55)</f>
        <v>0</v>
      </c>
      <c r="L55" s="8">
        <f>IF(CTRL!I55,0,H55)</f>
        <v>0</v>
      </c>
      <c r="M55" s="19" cm="1">
        <f t="array" ref="M55">IF(CTRL!I55,0,dblfIFL(H55-1,B55))</f>
        <v>0</v>
      </c>
      <c r="N55" s="10">
        <f>IF(CTRL!I55,0,K55*M55)</f>
        <v>0</v>
      </c>
    </row>
    <row r="56" spans="1:19" x14ac:dyDescent="0.25">
      <c r="A56" s="3"/>
      <c r="B56" s="3"/>
      <c r="C56" s="4"/>
      <c r="D56" s="20"/>
      <c r="E56" s="5"/>
      <c r="F56" s="5"/>
      <c r="G56" s="5"/>
      <c r="H56" s="3"/>
      <c r="I56" s="9" cm="1">
        <f t="array" ref="I56">IF(CTRL!I56,0,fCalcoloFDGrad_159(B56,D56,A56,E56,F56,G56))</f>
        <v>0</v>
      </c>
      <c r="J56" s="19" cm="1">
        <f t="array" ref="J56">IF(CTRL!I56,0,dblfIFL(B56-1,A56))</f>
        <v>0</v>
      </c>
      <c r="K56" s="10">
        <f>IF(CTRL!I56,0,C56*(1-I56)*J56)</f>
        <v>0</v>
      </c>
      <c r="L56" s="8">
        <f>IF(CTRL!I56,0,H56)</f>
        <v>0</v>
      </c>
      <c r="M56" s="19" cm="1">
        <f t="array" ref="M56">IF(CTRL!I56,0,dblfIFL(H56-1,B56))</f>
        <v>0</v>
      </c>
      <c r="N56" s="10">
        <f>IF(CTRL!I56,0,K56*M56)</f>
        <v>0</v>
      </c>
    </row>
    <row r="57" spans="1:19" x14ac:dyDescent="0.25">
      <c r="A57" s="3"/>
      <c r="B57" s="3"/>
      <c r="C57" s="4"/>
      <c r="D57" s="20"/>
      <c r="E57" s="5"/>
      <c r="F57" s="5"/>
      <c r="G57" s="5"/>
      <c r="H57" s="3"/>
      <c r="I57" s="9" cm="1">
        <f t="array" ref="I57">IF(CTRL!I57,0,fCalcoloFDGrad_159(B57,D57,A57,E57,F57,G57))</f>
        <v>0</v>
      </c>
      <c r="J57" s="19" cm="1">
        <f t="array" ref="J57">IF(CTRL!I57,0,dblfIFL(B57-1,A57))</f>
        <v>0</v>
      </c>
      <c r="K57" s="10">
        <f>IF(CTRL!I57,0,C57*(1-I57)*J57)</f>
        <v>0</v>
      </c>
      <c r="L57" s="8">
        <f>IF(CTRL!I57,0,H57)</f>
        <v>0</v>
      </c>
      <c r="M57" s="19" cm="1">
        <f t="array" ref="M57">IF(CTRL!I57,0,dblfIFL(H57-1,B57))</f>
        <v>0</v>
      </c>
      <c r="N57" s="10">
        <f>IF(CTRL!I57,0,K57*M57)</f>
        <v>0</v>
      </c>
    </row>
    <row r="58" spans="1:19" x14ac:dyDescent="0.25">
      <c r="A58" s="3"/>
      <c r="B58" s="3"/>
      <c r="C58" s="4"/>
      <c r="D58" s="20"/>
      <c r="E58" s="5"/>
      <c r="F58" s="5"/>
      <c r="G58" s="5"/>
      <c r="H58" s="3"/>
      <c r="I58" s="9" cm="1">
        <f t="array" ref="I58">IF(CTRL!I58,0,fCalcoloFDGrad_159(B58,D58,A58,E58,F58,G58))</f>
        <v>0</v>
      </c>
      <c r="J58" s="19" cm="1">
        <f t="array" ref="J58">IF(CTRL!I58,0,dblfIFL(B58-1,A58))</f>
        <v>0</v>
      </c>
      <c r="K58" s="10">
        <f>IF(CTRL!I58,0,C58*(1-I58)*J58)</f>
        <v>0</v>
      </c>
      <c r="L58" s="8">
        <f>IF(CTRL!I58,0,H58)</f>
        <v>0</v>
      </c>
      <c r="M58" s="19" cm="1">
        <f t="array" ref="M58">IF(CTRL!I58,0,dblfIFL(H58-1,B58))</f>
        <v>0</v>
      </c>
      <c r="N58" s="10">
        <f>IF(CTRL!I58,0,K58*M58)</f>
        <v>0</v>
      </c>
    </row>
    <row r="59" spans="1:19" x14ac:dyDescent="0.25">
      <c r="A59" s="3"/>
      <c r="B59" s="3"/>
      <c r="C59" s="4"/>
      <c r="D59" s="20"/>
      <c r="E59" s="5"/>
      <c r="F59" s="5"/>
      <c r="G59" s="5"/>
      <c r="H59" s="3"/>
      <c r="I59" s="9" cm="1">
        <f t="array" ref="I59">IF(CTRL!I59,0,fCalcoloFDGrad_159(B59,D59,A59,E59,F59,G59))</f>
        <v>0</v>
      </c>
      <c r="J59" s="19" cm="1">
        <f t="array" ref="J59">IF(CTRL!I59,0,dblfIFL(B59-1,A59))</f>
        <v>0</v>
      </c>
      <c r="K59" s="10">
        <f>IF(CTRL!I59,0,C59*(1-I59)*J59)</f>
        <v>0</v>
      </c>
      <c r="L59" s="8">
        <f>IF(CTRL!I59,0,H59)</f>
        <v>0</v>
      </c>
      <c r="M59" s="19" cm="1">
        <f t="array" ref="M59">IF(CTRL!I59,0,dblfIFL(H59-1,B59))</f>
        <v>0</v>
      </c>
      <c r="N59" s="10">
        <f>IF(CTRL!I59,0,K59*M59)</f>
        <v>0</v>
      </c>
    </row>
    <row r="60" spans="1:19" x14ac:dyDescent="0.25">
      <c r="A60" s="3"/>
      <c r="B60" s="3"/>
      <c r="C60" s="4"/>
      <c r="D60" s="20"/>
      <c r="E60" s="5"/>
      <c r="F60" s="5"/>
      <c r="G60" s="5"/>
      <c r="H60" s="3"/>
      <c r="I60" s="9" cm="1">
        <f t="array" ref="I60">IF(CTRL!I60,0,fCalcoloFDGrad_159(B60,D60,A60,E60,F60,G60))</f>
        <v>0</v>
      </c>
      <c r="J60" s="19" cm="1">
        <f t="array" ref="J60">IF(CTRL!I60,0,dblfIFL(B60-1,A60))</f>
        <v>0</v>
      </c>
      <c r="K60" s="10">
        <f>IF(CTRL!I60,0,C60*(1-I60)*J60)</f>
        <v>0</v>
      </c>
      <c r="L60" s="8">
        <f>IF(CTRL!I60,0,H60)</f>
        <v>0</v>
      </c>
      <c r="M60" s="19" cm="1">
        <f t="array" ref="M60">IF(CTRL!I60,0,dblfIFL(H60-1,B60))</f>
        <v>0</v>
      </c>
      <c r="N60" s="10">
        <f>IF(CTRL!I60,0,K60*M60)</f>
        <v>0</v>
      </c>
    </row>
    <row r="61" spans="1:19" x14ac:dyDescent="0.25">
      <c r="A61" s="3"/>
      <c r="B61" s="3"/>
      <c r="C61" s="4"/>
      <c r="D61" s="20"/>
      <c r="E61" s="5"/>
      <c r="F61" s="5"/>
      <c r="G61" s="5"/>
      <c r="H61" s="3"/>
      <c r="I61" s="9" cm="1">
        <f t="array" ref="I61">IF(CTRL!I61,0,fCalcoloFDGrad_159(B61,D61,A61,E61,F61,G61))</f>
        <v>0</v>
      </c>
      <c r="J61" s="19" cm="1">
        <f t="array" ref="J61">IF(CTRL!I61,0,dblfIFL(B61-1,A61))</f>
        <v>0</v>
      </c>
      <c r="K61" s="10">
        <f>IF(CTRL!I61,0,C61*(1-I61)*J61)</f>
        <v>0</v>
      </c>
      <c r="L61" s="8">
        <f>IF(CTRL!I61,0,H61)</f>
        <v>0</v>
      </c>
      <c r="M61" s="19" cm="1">
        <f t="array" ref="M61">IF(CTRL!I61,0,dblfIFL(H61-1,B61))</f>
        <v>0</v>
      </c>
      <c r="N61" s="10">
        <f>IF(CTRL!I61,0,K61*M61)</f>
        <v>0</v>
      </c>
    </row>
    <row r="62" spans="1:19" x14ac:dyDescent="0.25">
      <c r="A62" s="3"/>
      <c r="B62" s="3"/>
      <c r="C62" s="4"/>
      <c r="D62" s="20"/>
      <c r="E62" s="5"/>
      <c r="F62" s="5"/>
      <c r="G62" s="5"/>
      <c r="H62" s="3"/>
      <c r="I62" s="9" cm="1">
        <f t="array" ref="I62">IF(CTRL!I62,0,fCalcoloFDGrad_159(B62,D62,A62,E62,F62,G62))</f>
        <v>0</v>
      </c>
      <c r="J62" s="19" cm="1">
        <f t="array" ref="J62">IF(CTRL!I62,0,dblfIFL(B62-1,A62))</f>
        <v>0</v>
      </c>
      <c r="K62" s="10">
        <f>IF(CTRL!I62,0,C62*(1-I62)*J62)</f>
        <v>0</v>
      </c>
      <c r="L62" s="8">
        <f>IF(CTRL!I62,0,H62)</f>
        <v>0</v>
      </c>
      <c r="M62" s="19" cm="1">
        <f t="array" ref="M62">IF(CTRL!I62,0,dblfIFL(H62-1,B62))</f>
        <v>0</v>
      </c>
      <c r="N62" s="10">
        <f>IF(CTRL!I62,0,K62*M62)</f>
        <v>0</v>
      </c>
    </row>
    <row r="63" spans="1:19" x14ac:dyDescent="0.25">
      <c r="A63" s="3"/>
      <c r="B63" s="3"/>
      <c r="C63" s="4"/>
      <c r="D63" s="20"/>
      <c r="E63" s="5"/>
      <c r="F63" s="5"/>
      <c r="G63" s="5"/>
      <c r="H63" s="3"/>
      <c r="I63" s="9" cm="1">
        <f t="array" ref="I63">IF(CTRL!I63,0,fCalcoloFDGrad_159(B63,D63,A63,E63,F63,G63))</f>
        <v>0</v>
      </c>
      <c r="J63" s="19" cm="1">
        <f t="array" ref="J63">IF(CTRL!I63,0,dblfIFL(B63-1,A63))</f>
        <v>0</v>
      </c>
      <c r="K63" s="10">
        <f>IF(CTRL!I63,0,C63*(1-I63)*J63)</f>
        <v>0</v>
      </c>
      <c r="L63" s="8">
        <f>IF(CTRL!I63,0,H63)</f>
        <v>0</v>
      </c>
      <c r="M63" s="19" cm="1">
        <f t="array" ref="M63">IF(CTRL!I63,0,dblfIFL(H63-1,B63))</f>
        <v>0</v>
      </c>
      <c r="N63" s="10">
        <f>IF(CTRL!I63,0,K63*M63)</f>
        <v>0</v>
      </c>
    </row>
    <row r="64" spans="1:19" x14ac:dyDescent="0.25">
      <c r="A64" s="3"/>
      <c r="B64" s="3"/>
      <c r="C64" s="4"/>
      <c r="D64" s="20"/>
      <c r="E64" s="5"/>
      <c r="F64" s="5"/>
      <c r="G64" s="5"/>
      <c r="H64" s="3"/>
      <c r="I64" s="9" cm="1">
        <f t="array" ref="I64">IF(CTRL!I64,0,fCalcoloFDGrad_159(B64,D64,A64,E64,F64,G64))</f>
        <v>0</v>
      </c>
      <c r="J64" s="19" cm="1">
        <f t="array" ref="J64">IF(CTRL!I64,0,dblfIFL(B64-1,A64))</f>
        <v>0</v>
      </c>
      <c r="K64" s="10">
        <f>IF(CTRL!I64,0,C64*(1-I64)*J64)</f>
        <v>0</v>
      </c>
      <c r="L64" s="8">
        <f>IF(CTRL!I64,0,H64)</f>
        <v>0</v>
      </c>
      <c r="M64" s="19" cm="1">
        <f t="array" ref="M64">IF(CTRL!I64,0,dblfIFL(H64-1,B64))</f>
        <v>0</v>
      </c>
      <c r="N64" s="10">
        <f>IF(CTRL!I64,0,K64*M64)</f>
        <v>0</v>
      </c>
    </row>
    <row r="65" spans="1:14" x14ac:dyDescent="0.25">
      <c r="A65" s="3"/>
      <c r="B65" s="3"/>
      <c r="C65" s="4"/>
      <c r="D65" s="20"/>
      <c r="E65" s="5"/>
      <c r="F65" s="5"/>
      <c r="G65" s="5"/>
      <c r="H65" s="3"/>
      <c r="I65" s="9" cm="1">
        <f t="array" ref="I65">IF(CTRL!I65,0,fCalcoloFDGrad_159(B65,D65,A65,E65,F65,G65))</f>
        <v>0</v>
      </c>
      <c r="J65" s="19" cm="1">
        <f t="array" ref="J65">IF(CTRL!I65,0,dblfIFL(B65-1,A65))</f>
        <v>0</v>
      </c>
      <c r="K65" s="10">
        <f>IF(CTRL!I65,0,C65*(1-I65)*J65)</f>
        <v>0</v>
      </c>
      <c r="L65" s="8">
        <f>IF(CTRL!I65,0,H65)</f>
        <v>0</v>
      </c>
      <c r="M65" s="19" cm="1">
        <f t="array" ref="M65">IF(CTRL!I65,0,dblfIFL(H65-1,B65))</f>
        <v>0</v>
      </c>
      <c r="N65" s="10">
        <f>IF(CTRL!I65,0,K65*M65)</f>
        <v>0</v>
      </c>
    </row>
    <row r="66" spans="1:14" x14ac:dyDescent="0.25">
      <c r="A66" s="3"/>
      <c r="B66" s="3"/>
      <c r="C66" s="4"/>
      <c r="D66" s="20"/>
      <c r="E66" s="5"/>
      <c r="F66" s="5"/>
      <c r="G66" s="5"/>
      <c r="H66" s="3"/>
      <c r="I66" s="9" cm="1">
        <f t="array" ref="I66">IF(CTRL!I66,0,fCalcoloFDGrad_159(B66,D66,A66,E66,F66,G66))</f>
        <v>0</v>
      </c>
      <c r="J66" s="19" cm="1">
        <f t="array" ref="J66">IF(CTRL!I66,0,dblfIFL(B66-1,A66))</f>
        <v>0</v>
      </c>
      <c r="K66" s="10">
        <f>IF(CTRL!I66,0,C66*(1-I66)*J66)</f>
        <v>0</v>
      </c>
      <c r="L66" s="8">
        <f>IF(CTRL!I66,0,H66)</f>
        <v>0</v>
      </c>
      <c r="M66" s="19" cm="1">
        <f t="array" ref="M66">IF(CTRL!I66,0,dblfIFL(H66-1,B66))</f>
        <v>0</v>
      </c>
      <c r="N66" s="10">
        <f>IF(CTRL!I66,0,K66*M66)</f>
        <v>0</v>
      </c>
    </row>
    <row r="67" spans="1:14" x14ac:dyDescent="0.25">
      <c r="A67" s="3"/>
      <c r="B67" s="3"/>
      <c r="C67" s="4"/>
      <c r="D67" s="20"/>
      <c r="E67" s="5"/>
      <c r="F67" s="5"/>
      <c r="G67" s="5"/>
      <c r="H67" s="3"/>
      <c r="I67" s="9" cm="1">
        <f t="array" ref="I67">IF(CTRL!I67,0,fCalcoloFDGrad_159(B67,D67,A67,E67,F67,G67))</f>
        <v>0</v>
      </c>
      <c r="J67" s="19" cm="1">
        <f t="array" ref="J67">IF(CTRL!I67,0,dblfIFL(B67-1,A67))</f>
        <v>0</v>
      </c>
      <c r="K67" s="10">
        <f>IF(CTRL!I67,0,C67*(1-I67)*J67)</f>
        <v>0</v>
      </c>
      <c r="L67" s="8">
        <f>IF(CTRL!I67,0,H67)</f>
        <v>0</v>
      </c>
      <c r="M67" s="19" cm="1">
        <f t="array" ref="M67">IF(CTRL!I67,0,dblfIFL(H67-1,B67))</f>
        <v>0</v>
      </c>
      <c r="N67" s="10">
        <f>IF(CTRL!I67,0,K67*M67)</f>
        <v>0</v>
      </c>
    </row>
    <row r="68" spans="1:14" x14ac:dyDescent="0.25">
      <c r="A68" s="3"/>
      <c r="B68" s="3"/>
      <c r="C68" s="4"/>
      <c r="D68" s="20"/>
      <c r="E68" s="5"/>
      <c r="F68" s="5"/>
      <c r="G68" s="5"/>
      <c r="H68" s="3"/>
      <c r="I68" s="9" cm="1">
        <f t="array" ref="I68">IF(CTRL!I68,0,fCalcoloFDGrad_159(B68,D68,A68,E68,F68,G68))</f>
        <v>0</v>
      </c>
      <c r="J68" s="19" cm="1">
        <f t="array" ref="J68">IF(CTRL!I68,0,dblfIFL(B68-1,A68))</f>
        <v>0</v>
      </c>
      <c r="K68" s="10">
        <f>IF(CTRL!I68,0,C68*(1-I68)*J68)</f>
        <v>0</v>
      </c>
      <c r="L68" s="8">
        <f>IF(CTRL!I68,0,H68)</f>
        <v>0</v>
      </c>
      <c r="M68" s="19" cm="1">
        <f t="array" ref="M68">IF(CTRL!I68,0,dblfIFL(H68-1,B68))</f>
        <v>0</v>
      </c>
      <c r="N68" s="10">
        <f>IF(CTRL!I68,0,K68*M68)</f>
        <v>0</v>
      </c>
    </row>
    <row r="69" spans="1:14" x14ac:dyDescent="0.25">
      <c r="A69" s="3"/>
      <c r="B69" s="3"/>
      <c r="C69" s="4"/>
      <c r="D69" s="20"/>
      <c r="E69" s="5"/>
      <c r="F69" s="5"/>
      <c r="G69" s="5"/>
      <c r="H69" s="3"/>
      <c r="I69" s="9" cm="1">
        <f t="array" ref="I69">IF(CTRL!I69,0,fCalcoloFDGrad_159(B69,D69,A69,E69,F69,G69))</f>
        <v>0</v>
      </c>
      <c r="J69" s="19" cm="1">
        <f t="array" ref="J69">IF(CTRL!I69,0,dblfIFL(B69-1,A69))</f>
        <v>0</v>
      </c>
      <c r="K69" s="10">
        <f>IF(CTRL!I69,0,C69*(1-I69)*J69)</f>
        <v>0</v>
      </c>
      <c r="L69" s="8">
        <f>IF(CTRL!I69,0,H69)</f>
        <v>0</v>
      </c>
      <c r="M69" s="19" cm="1">
        <f t="array" ref="M69">IF(CTRL!I69,0,dblfIFL(H69-1,B69))</f>
        <v>0</v>
      </c>
      <c r="N69" s="10">
        <f>IF(CTRL!I69,0,K69*M69)</f>
        <v>0</v>
      </c>
    </row>
    <row r="70" spans="1:14" x14ac:dyDescent="0.25">
      <c r="A70" s="3"/>
      <c r="B70" s="3"/>
      <c r="C70" s="4"/>
      <c r="D70" s="20"/>
      <c r="E70" s="5"/>
      <c r="F70" s="5"/>
      <c r="G70" s="5"/>
      <c r="H70" s="3"/>
      <c r="I70" s="9" cm="1">
        <f t="array" ref="I70">IF(CTRL!I70,0,fCalcoloFDGrad_159(B70,D70,A70,E70,F70,G70))</f>
        <v>0</v>
      </c>
      <c r="J70" s="19" cm="1">
        <f t="array" ref="J70">IF(CTRL!I70,0,dblfIFL(B70-1,A70))</f>
        <v>0</v>
      </c>
      <c r="K70" s="10">
        <f>IF(CTRL!I70,0,C70*(1-I70)*J70)</f>
        <v>0</v>
      </c>
      <c r="L70" s="8">
        <f>IF(CTRL!I70,0,H70)</f>
        <v>0</v>
      </c>
      <c r="M70" s="19" cm="1">
        <f t="array" ref="M70">IF(CTRL!I70,0,dblfIFL(H70-1,B70))</f>
        <v>0</v>
      </c>
      <c r="N70" s="10">
        <f>IF(CTRL!I70,0,K70*M70)</f>
        <v>0</v>
      </c>
    </row>
    <row r="71" spans="1:14" x14ac:dyDescent="0.25">
      <c r="A71" s="3"/>
      <c r="B71" s="3"/>
      <c r="C71" s="4"/>
      <c r="D71" s="20"/>
      <c r="E71" s="5"/>
      <c r="F71" s="5"/>
      <c r="G71" s="5"/>
      <c r="H71" s="3"/>
      <c r="I71" s="9" cm="1">
        <f t="array" ref="I71">IF(CTRL!I71,0,fCalcoloFDGrad_159(B71,D71,A71,E71,F71,G71))</f>
        <v>0</v>
      </c>
      <c r="J71" s="19" cm="1">
        <f t="array" ref="J71">IF(CTRL!I71,0,dblfIFL(B71-1,A71))</f>
        <v>0</v>
      </c>
      <c r="K71" s="10">
        <f>IF(CTRL!I71,0,C71*(1-I71)*J71)</f>
        <v>0</v>
      </c>
      <c r="L71" s="8">
        <f>IF(CTRL!I71,0,H71)</f>
        <v>0</v>
      </c>
      <c r="M71" s="19" cm="1">
        <f t="array" ref="M71">IF(CTRL!I71,0,dblfIFL(H71-1,B71))</f>
        <v>0</v>
      </c>
      <c r="N71" s="10">
        <f>IF(CTRL!I71,0,K71*M71)</f>
        <v>0</v>
      </c>
    </row>
    <row r="72" spans="1:14" x14ac:dyDescent="0.25">
      <c r="A72" s="3"/>
      <c r="B72" s="3"/>
      <c r="C72" s="4"/>
      <c r="D72" s="20"/>
      <c r="E72" s="5"/>
      <c r="F72" s="5"/>
      <c r="G72" s="5"/>
      <c r="H72" s="3"/>
      <c r="I72" s="9" cm="1">
        <f t="array" ref="I72">IF(CTRL!I72,0,fCalcoloFDGrad_159(B72,D72,A72,E72,F72,G72))</f>
        <v>0</v>
      </c>
      <c r="J72" s="19" cm="1">
        <f t="array" ref="J72">IF(CTRL!I72,0,dblfIFL(B72-1,A72))</f>
        <v>0</v>
      </c>
      <c r="K72" s="10">
        <f>IF(CTRL!I72,0,C72*(1-I72)*J72)</f>
        <v>0</v>
      </c>
      <c r="L72" s="8">
        <f>IF(CTRL!I72,0,H72)</f>
        <v>0</v>
      </c>
      <c r="M72" s="19" cm="1">
        <f t="array" ref="M72">IF(CTRL!I72,0,dblfIFL(H72-1,B72))</f>
        <v>0</v>
      </c>
      <c r="N72" s="10">
        <f>IF(CTRL!I72,0,K72*M72)</f>
        <v>0</v>
      </c>
    </row>
    <row r="73" spans="1:14" x14ac:dyDescent="0.25">
      <c r="A73" s="3"/>
      <c r="B73" s="3"/>
      <c r="C73" s="4"/>
      <c r="D73" s="20"/>
      <c r="E73" s="5"/>
      <c r="F73" s="5"/>
      <c r="G73" s="5"/>
      <c r="H73" s="3"/>
      <c r="I73" s="9" cm="1">
        <f t="array" ref="I73">IF(CTRL!I73,0,fCalcoloFDGrad_159(B73,D73,A73,E73,F73,G73))</f>
        <v>0</v>
      </c>
      <c r="J73" s="19" cm="1">
        <f t="array" ref="J73">IF(CTRL!I73,0,dblfIFL(B73-1,A73))</f>
        <v>0</v>
      </c>
      <c r="K73" s="10">
        <f>IF(CTRL!I73,0,C73*(1-I73)*J73)</f>
        <v>0</v>
      </c>
      <c r="L73" s="8">
        <f>IF(CTRL!I73,0,H73)</f>
        <v>0</v>
      </c>
      <c r="M73" s="19" cm="1">
        <f t="array" ref="M73">IF(CTRL!I73,0,dblfIFL(H73-1,B73))</f>
        <v>0</v>
      </c>
      <c r="N73" s="10">
        <f>IF(CTRL!I73,0,K73*M73)</f>
        <v>0</v>
      </c>
    </row>
    <row r="74" spans="1:14" x14ac:dyDescent="0.25">
      <c r="A74" s="3"/>
      <c r="B74" s="3"/>
      <c r="C74" s="4"/>
      <c r="D74" s="20"/>
      <c r="E74" s="5"/>
      <c r="F74" s="5"/>
      <c r="G74" s="5"/>
      <c r="H74" s="3"/>
      <c r="I74" s="9" cm="1">
        <f t="array" ref="I74">IF(CTRL!I74,0,fCalcoloFDGrad_159(B74,D74,A74,E74,F74,G74))</f>
        <v>0</v>
      </c>
      <c r="J74" s="19" cm="1">
        <f t="array" ref="J74">IF(CTRL!I74,0,dblfIFL(B74-1,A74))</f>
        <v>0</v>
      </c>
      <c r="K74" s="10">
        <f>IF(CTRL!I74,0,C74*(1-I74)*J74)</f>
        <v>0</v>
      </c>
      <c r="L74" s="8">
        <f>IF(CTRL!I74,0,H74)</f>
        <v>0</v>
      </c>
      <c r="M74" s="19" cm="1">
        <f t="array" ref="M74">IF(CTRL!I74,0,dblfIFL(H74-1,B74))</f>
        <v>0</v>
      </c>
      <c r="N74" s="10">
        <f>IF(CTRL!I74,0,K74*M74)</f>
        <v>0</v>
      </c>
    </row>
    <row r="75" spans="1:14" x14ac:dyDescent="0.25">
      <c r="A75" s="3"/>
      <c r="B75" s="3"/>
      <c r="C75" s="4"/>
      <c r="D75" s="20"/>
      <c r="E75" s="5"/>
      <c r="F75" s="5"/>
      <c r="G75" s="5"/>
      <c r="H75" s="3"/>
      <c r="I75" s="9" cm="1">
        <f t="array" ref="I75">IF(CTRL!I75,0,fCalcoloFDGrad_159(B75,D75,A75,E75,F75,G75))</f>
        <v>0</v>
      </c>
      <c r="J75" s="19" cm="1">
        <f t="array" ref="J75">IF(CTRL!I75,0,dblfIFL(B75-1,A75))</f>
        <v>0</v>
      </c>
      <c r="K75" s="10">
        <f>IF(CTRL!I75,0,C75*(1-I75)*J75)</f>
        <v>0</v>
      </c>
      <c r="L75" s="8">
        <f>IF(CTRL!I75,0,H75)</f>
        <v>0</v>
      </c>
      <c r="M75" s="19" cm="1">
        <f t="array" ref="M75">IF(CTRL!I75,0,dblfIFL(H75-1,B75))</f>
        <v>0</v>
      </c>
      <c r="N75" s="10">
        <f>IF(CTRL!I75,0,K75*M75)</f>
        <v>0</v>
      </c>
    </row>
    <row r="76" spans="1:14" x14ac:dyDescent="0.25">
      <c r="A76" s="3"/>
      <c r="B76" s="3"/>
      <c r="C76" s="4"/>
      <c r="D76" s="20"/>
      <c r="E76" s="5"/>
      <c r="F76" s="5"/>
      <c r="G76" s="5"/>
      <c r="H76" s="3"/>
      <c r="I76" s="9" cm="1">
        <f t="array" ref="I76">IF(CTRL!I76,0,fCalcoloFDGrad_159(B76,D76,A76,E76,F76,G76))</f>
        <v>0</v>
      </c>
      <c r="J76" s="19" cm="1">
        <f t="array" ref="J76">IF(CTRL!I76,0,dblfIFL(B76-1,A76))</f>
        <v>0</v>
      </c>
      <c r="K76" s="10">
        <f>IF(CTRL!I76,0,C76*(1-I76)*J76)</f>
        <v>0</v>
      </c>
      <c r="L76" s="8">
        <f>IF(CTRL!I76,0,H76)</f>
        <v>0</v>
      </c>
      <c r="M76" s="19" cm="1">
        <f t="array" ref="M76">IF(CTRL!I76,0,dblfIFL(H76-1,B76))</f>
        <v>0</v>
      </c>
      <c r="N76" s="10">
        <f>IF(CTRL!I76,0,K76*M76)</f>
        <v>0</v>
      </c>
    </row>
    <row r="77" spans="1:14" x14ac:dyDescent="0.25">
      <c r="A77" s="3"/>
      <c r="B77" s="3"/>
      <c r="C77" s="4"/>
      <c r="D77" s="20"/>
      <c r="E77" s="5"/>
      <c r="F77" s="5"/>
      <c r="G77" s="5"/>
      <c r="H77" s="3"/>
      <c r="I77" s="9" cm="1">
        <f t="array" ref="I77">IF(CTRL!I77,0,fCalcoloFDGrad_159(B77,D77,A77,E77,F77,G77))</f>
        <v>0</v>
      </c>
      <c r="J77" s="19" cm="1">
        <f t="array" ref="J77">IF(CTRL!I77,0,dblfIFL(B77-1,A77))</f>
        <v>0</v>
      </c>
      <c r="K77" s="10">
        <f>IF(CTRL!I77,0,C77*(1-I77)*J77)</f>
        <v>0</v>
      </c>
      <c r="L77" s="8">
        <f>IF(CTRL!I77,0,H77)</f>
        <v>0</v>
      </c>
      <c r="M77" s="19" cm="1">
        <f t="array" ref="M77">IF(CTRL!I77,0,dblfIFL(H77-1,B77))</f>
        <v>0</v>
      </c>
      <c r="N77" s="10">
        <f>IF(CTRL!I77,0,K77*M77)</f>
        <v>0</v>
      </c>
    </row>
    <row r="78" spans="1:14" x14ac:dyDescent="0.25">
      <c r="A78" s="3"/>
      <c r="B78" s="3"/>
      <c r="C78" s="4"/>
      <c r="D78" s="20"/>
      <c r="E78" s="5"/>
      <c r="F78" s="5"/>
      <c r="G78" s="5"/>
      <c r="H78" s="3"/>
      <c r="I78" s="9" cm="1">
        <f t="array" ref="I78">IF(CTRL!I78,0,fCalcoloFDGrad_159(B78,D78,A78,E78,F78,G78))</f>
        <v>0</v>
      </c>
      <c r="J78" s="19" cm="1">
        <f t="array" ref="J78">IF(CTRL!I78,0,dblfIFL(B78-1,A78))</f>
        <v>0</v>
      </c>
      <c r="K78" s="10">
        <f>IF(CTRL!I78,0,C78*(1-I78)*J78)</f>
        <v>0</v>
      </c>
      <c r="L78" s="8">
        <f>IF(CTRL!I78,0,H78)</f>
        <v>0</v>
      </c>
      <c r="M78" s="19" cm="1">
        <f t="array" ref="M78">IF(CTRL!I78,0,dblfIFL(H78-1,B78))</f>
        <v>0</v>
      </c>
      <c r="N78" s="10">
        <f>IF(CTRL!I78,0,K78*M78)</f>
        <v>0</v>
      </c>
    </row>
    <row r="79" spans="1:14" x14ac:dyDescent="0.25">
      <c r="A79" s="3"/>
      <c r="B79" s="3"/>
      <c r="C79" s="4"/>
      <c r="D79" s="20"/>
      <c r="E79" s="5"/>
      <c r="F79" s="5"/>
      <c r="G79" s="5"/>
      <c r="H79" s="3"/>
      <c r="I79" s="9" cm="1">
        <f t="array" ref="I79">IF(CTRL!I79,0,fCalcoloFDGrad_159(B79,D79,A79,E79,F79,G79))</f>
        <v>0</v>
      </c>
      <c r="J79" s="19" cm="1">
        <f t="array" ref="J79">IF(CTRL!I79,0,dblfIFL(B79-1,A79))</f>
        <v>0</v>
      </c>
      <c r="K79" s="10">
        <f>IF(CTRL!I79,0,C79*(1-I79)*J79)</f>
        <v>0</v>
      </c>
      <c r="L79" s="8">
        <f>IF(CTRL!I79,0,H79)</f>
        <v>0</v>
      </c>
      <c r="M79" s="19" cm="1">
        <f t="array" ref="M79">IF(CTRL!I79,0,dblfIFL(H79-1,B79))</f>
        <v>0</v>
      </c>
      <c r="N79" s="10">
        <f>IF(CTRL!I79,0,K79*M79)</f>
        <v>0</v>
      </c>
    </row>
    <row r="80" spans="1:14" x14ac:dyDescent="0.25">
      <c r="A80" s="3"/>
      <c r="B80" s="3"/>
      <c r="C80" s="4"/>
      <c r="D80" s="20"/>
      <c r="E80" s="5"/>
      <c r="F80" s="5"/>
      <c r="G80" s="5"/>
      <c r="H80" s="3"/>
      <c r="I80" s="9" cm="1">
        <f t="array" ref="I80">IF(CTRL!I80,0,fCalcoloFDGrad_159(B80,D80,A80,E80,F80,G80))</f>
        <v>0</v>
      </c>
      <c r="J80" s="19" cm="1">
        <f t="array" ref="J80">IF(CTRL!I80,0,dblfIFL(B80-1,A80))</f>
        <v>0</v>
      </c>
      <c r="K80" s="10">
        <f>IF(CTRL!I80,0,C80*(1-I80)*J80)</f>
        <v>0</v>
      </c>
      <c r="L80" s="8">
        <f>IF(CTRL!I80,0,H80)</f>
        <v>0</v>
      </c>
      <c r="M80" s="19" cm="1">
        <f t="array" ref="M80">IF(CTRL!I80,0,dblfIFL(H80-1,B80))</f>
        <v>0</v>
      </c>
      <c r="N80" s="10">
        <f>IF(CTRL!I80,0,K80*M80)</f>
        <v>0</v>
      </c>
    </row>
    <row r="81" spans="1:14" x14ac:dyDescent="0.25">
      <c r="A81" s="3"/>
      <c r="B81" s="3"/>
      <c r="C81" s="4"/>
      <c r="D81" s="20"/>
      <c r="E81" s="5"/>
      <c r="F81" s="5"/>
      <c r="G81" s="5"/>
      <c r="H81" s="3"/>
      <c r="I81" s="9" cm="1">
        <f t="array" ref="I81">IF(CTRL!I81,0,fCalcoloFDGrad_159(B81,D81,A81,E81,F81,G81))</f>
        <v>0</v>
      </c>
      <c r="J81" s="19" cm="1">
        <f t="array" ref="J81">IF(CTRL!I81,0,dblfIFL(B81-1,A81))</f>
        <v>0</v>
      </c>
      <c r="K81" s="10">
        <f>IF(CTRL!I81,0,C81*(1-I81)*J81)</f>
        <v>0</v>
      </c>
      <c r="L81" s="8">
        <f>IF(CTRL!I81,0,H81)</f>
        <v>0</v>
      </c>
      <c r="M81" s="19" cm="1">
        <f t="array" ref="M81">IF(CTRL!I81,0,dblfIFL(H81-1,B81))</f>
        <v>0</v>
      </c>
      <c r="N81" s="10">
        <f>IF(CTRL!I81,0,K81*M81)</f>
        <v>0</v>
      </c>
    </row>
    <row r="82" spans="1:14" x14ac:dyDescent="0.25">
      <c r="A82" s="3"/>
      <c r="B82" s="3"/>
      <c r="C82" s="4"/>
      <c r="D82" s="20"/>
      <c r="E82" s="5"/>
      <c r="F82" s="5"/>
      <c r="G82" s="5"/>
      <c r="H82" s="3"/>
      <c r="I82" s="9" cm="1">
        <f t="array" ref="I82">IF(CTRL!I82,0,fCalcoloFDGrad_159(B82,D82,A82,E82,F82,G82))</f>
        <v>0</v>
      </c>
      <c r="J82" s="19" cm="1">
        <f t="array" ref="J82">IF(CTRL!I82,0,dblfIFL(B82-1,A82))</f>
        <v>0</v>
      </c>
      <c r="K82" s="10">
        <f>IF(CTRL!I82,0,C82*(1-I82)*J82)</f>
        <v>0</v>
      </c>
      <c r="L82" s="8">
        <f>IF(CTRL!I82,0,H82)</f>
        <v>0</v>
      </c>
      <c r="M82" s="19" cm="1">
        <f t="array" ref="M82">IF(CTRL!I82,0,dblfIFL(H82-1,B82))</f>
        <v>0</v>
      </c>
      <c r="N82" s="10">
        <f>IF(CTRL!I82,0,K82*M82)</f>
        <v>0</v>
      </c>
    </row>
    <row r="83" spans="1:14" x14ac:dyDescent="0.25">
      <c r="A83" s="3"/>
      <c r="B83" s="3"/>
      <c r="C83" s="4"/>
      <c r="D83" s="20"/>
      <c r="E83" s="5"/>
      <c r="F83" s="5"/>
      <c r="G83" s="5"/>
      <c r="H83" s="3"/>
      <c r="I83" s="9" cm="1">
        <f t="array" ref="I83">IF(CTRL!I83,0,fCalcoloFDGrad_159(B83,D83,A83,E83,F83,G83))</f>
        <v>0</v>
      </c>
      <c r="J83" s="19" cm="1">
        <f t="array" ref="J83">IF(CTRL!I83,0,dblfIFL(B83-1,A83))</f>
        <v>0</v>
      </c>
      <c r="K83" s="10">
        <f>IF(CTRL!I83,0,C83*(1-I83)*J83)</f>
        <v>0</v>
      </c>
      <c r="L83" s="8">
        <f>IF(CTRL!I83,0,H83)</f>
        <v>0</v>
      </c>
      <c r="M83" s="19" cm="1">
        <f t="array" ref="M83">IF(CTRL!I83,0,dblfIFL(H83-1,B83))</f>
        <v>0</v>
      </c>
      <c r="N83" s="10">
        <f>IF(CTRL!I83,0,K83*M83)</f>
        <v>0</v>
      </c>
    </row>
    <row r="84" spans="1:14" x14ac:dyDescent="0.25">
      <c r="A84" s="3"/>
      <c r="B84" s="3"/>
      <c r="C84" s="4"/>
      <c r="D84" s="20"/>
      <c r="E84" s="5"/>
      <c r="F84" s="5"/>
      <c r="G84" s="5"/>
      <c r="H84" s="3"/>
      <c r="I84" s="9" cm="1">
        <f t="array" ref="I84">IF(CTRL!I84,0,fCalcoloFDGrad_159(B84,D84,A84,E84,F84,G84))</f>
        <v>0</v>
      </c>
      <c r="J84" s="19" cm="1">
        <f t="array" ref="J84">IF(CTRL!I84,0,dblfIFL(B84-1,A84))</f>
        <v>0</v>
      </c>
      <c r="K84" s="10">
        <f>IF(CTRL!I84,0,C84*(1-I84)*J84)</f>
        <v>0</v>
      </c>
      <c r="L84" s="8">
        <f>IF(CTRL!I84,0,H84)</f>
        <v>0</v>
      </c>
      <c r="M84" s="19" cm="1">
        <f t="array" ref="M84">IF(CTRL!I84,0,dblfIFL(H84-1,B84))</f>
        <v>0</v>
      </c>
      <c r="N84" s="10">
        <f>IF(CTRL!I84,0,K84*M84)</f>
        <v>0</v>
      </c>
    </row>
    <row r="85" spans="1:14" x14ac:dyDescent="0.25">
      <c r="A85" s="3"/>
      <c r="B85" s="3"/>
      <c r="C85" s="4"/>
      <c r="D85" s="20"/>
      <c r="E85" s="5"/>
      <c r="F85" s="5"/>
      <c r="G85" s="5"/>
      <c r="H85" s="3"/>
      <c r="I85" s="9" cm="1">
        <f t="array" ref="I85">IF(CTRL!I85,0,fCalcoloFDGrad_159(B85,D85,A85,E85,F85,G85))</f>
        <v>0</v>
      </c>
      <c r="J85" s="19" cm="1">
        <f t="array" ref="J85">IF(CTRL!I85,0,dblfIFL(B85-1,A85))</f>
        <v>0</v>
      </c>
      <c r="K85" s="10">
        <f>IF(CTRL!I85,0,C85*(1-I85)*J85)</f>
        <v>0</v>
      </c>
      <c r="L85" s="8">
        <f>IF(CTRL!I85,0,H85)</f>
        <v>0</v>
      </c>
      <c r="M85" s="19" cm="1">
        <f t="array" ref="M85">IF(CTRL!I85,0,dblfIFL(H85-1,B85))</f>
        <v>0</v>
      </c>
      <c r="N85" s="10">
        <f>IF(CTRL!I85,0,K85*M85)</f>
        <v>0</v>
      </c>
    </row>
    <row r="86" spans="1:14" x14ac:dyDescent="0.25">
      <c r="A86" s="3"/>
      <c r="B86" s="3"/>
      <c r="C86" s="4"/>
      <c r="D86" s="20"/>
      <c r="E86" s="5"/>
      <c r="F86" s="5"/>
      <c r="G86" s="5"/>
      <c r="H86" s="3"/>
      <c r="I86" s="9" cm="1">
        <f t="array" ref="I86">IF(CTRL!I86,0,fCalcoloFDGrad_159(B86,D86,A86,E86,F86,G86))</f>
        <v>0</v>
      </c>
      <c r="J86" s="19" cm="1">
        <f t="array" ref="J86">IF(CTRL!I86,0,dblfIFL(B86-1,A86))</f>
        <v>0</v>
      </c>
      <c r="K86" s="10">
        <f>IF(CTRL!I86,0,C86*(1-I86)*J86)</f>
        <v>0</v>
      </c>
      <c r="L86" s="8">
        <f>IF(CTRL!I86,0,H86)</f>
        <v>0</v>
      </c>
      <c r="M86" s="19" cm="1">
        <f t="array" ref="M86">IF(CTRL!I86,0,dblfIFL(H86-1,B86))</f>
        <v>0</v>
      </c>
      <c r="N86" s="10">
        <f>IF(CTRL!I86,0,K86*M86)</f>
        <v>0</v>
      </c>
    </row>
    <row r="87" spans="1:14" x14ac:dyDescent="0.25">
      <c r="A87" s="3"/>
      <c r="B87" s="3"/>
      <c r="C87" s="4"/>
      <c r="D87" s="20"/>
      <c r="E87" s="5"/>
      <c r="F87" s="5"/>
      <c r="G87" s="5"/>
      <c r="H87" s="3"/>
      <c r="I87" s="9" cm="1">
        <f t="array" ref="I87">IF(CTRL!I87,0,fCalcoloFDGrad_159(B87,D87,A87,E87,F87,G87))</f>
        <v>0</v>
      </c>
      <c r="J87" s="19" cm="1">
        <f t="array" ref="J87">IF(CTRL!I87,0,dblfIFL(B87-1,A87))</f>
        <v>0</v>
      </c>
      <c r="K87" s="10">
        <f>IF(CTRL!I87,0,C87*(1-I87)*J87)</f>
        <v>0</v>
      </c>
      <c r="L87" s="8">
        <f>IF(CTRL!I87,0,H87)</f>
        <v>0</v>
      </c>
      <c r="M87" s="19" cm="1">
        <f t="array" ref="M87">IF(CTRL!I87,0,dblfIFL(H87-1,B87))</f>
        <v>0</v>
      </c>
      <c r="N87" s="10">
        <f>IF(CTRL!I87,0,K87*M87)</f>
        <v>0</v>
      </c>
    </row>
    <row r="88" spans="1:14" x14ac:dyDescent="0.25">
      <c r="A88" s="3"/>
      <c r="B88" s="3"/>
      <c r="C88" s="4"/>
      <c r="D88" s="20"/>
      <c r="E88" s="5"/>
      <c r="F88" s="5"/>
      <c r="G88" s="5"/>
      <c r="H88" s="3"/>
      <c r="I88" s="9" cm="1">
        <f t="array" ref="I88">IF(CTRL!I88,0,fCalcoloFDGrad_159(B88,D88,A88,E88,F88,G88))</f>
        <v>0</v>
      </c>
      <c r="J88" s="19" cm="1">
        <f t="array" ref="J88">IF(CTRL!I88,0,dblfIFL(B88-1,A88))</f>
        <v>0</v>
      </c>
      <c r="K88" s="10">
        <f>IF(CTRL!I88,0,C88*(1-I88)*J88)</f>
        <v>0</v>
      </c>
      <c r="L88" s="8">
        <f>IF(CTRL!I88,0,H88)</f>
        <v>0</v>
      </c>
      <c r="M88" s="19" cm="1">
        <f t="array" ref="M88">IF(CTRL!I88,0,dblfIFL(H88-1,B88))</f>
        <v>0</v>
      </c>
      <c r="N88" s="10">
        <f>IF(CTRL!I88,0,K88*M88)</f>
        <v>0</v>
      </c>
    </row>
    <row r="89" spans="1:14" x14ac:dyDescent="0.25">
      <c r="A89" s="3"/>
      <c r="B89" s="3"/>
      <c r="C89" s="4"/>
      <c r="D89" s="20"/>
      <c r="E89" s="5"/>
      <c r="F89" s="5"/>
      <c r="G89" s="5"/>
      <c r="H89" s="3"/>
      <c r="I89" s="9" cm="1">
        <f t="array" ref="I89">IF(CTRL!I89,0,fCalcoloFDGrad_159(B89,D89,A89,E89,F89,G89))</f>
        <v>0</v>
      </c>
      <c r="J89" s="19" cm="1">
        <f t="array" ref="J89">IF(CTRL!I89,0,dblfIFL(B89-1,A89))</f>
        <v>0</v>
      </c>
      <c r="K89" s="10">
        <f>IF(CTRL!I89,0,C89*(1-I89)*J89)</f>
        <v>0</v>
      </c>
      <c r="L89" s="8">
        <f>IF(CTRL!I89,0,H89)</f>
        <v>0</v>
      </c>
      <c r="M89" s="19" cm="1">
        <f t="array" ref="M89">IF(CTRL!I89,0,dblfIFL(H89-1,B89))</f>
        <v>0</v>
      </c>
      <c r="N89" s="10">
        <f>IF(CTRL!I89,0,K89*M89)</f>
        <v>0</v>
      </c>
    </row>
    <row r="90" spans="1:14" x14ac:dyDescent="0.25">
      <c r="A90" s="3"/>
      <c r="B90" s="3"/>
      <c r="C90" s="4"/>
      <c r="D90" s="20"/>
      <c r="E90" s="5"/>
      <c r="F90" s="5"/>
      <c r="G90" s="5"/>
      <c r="H90" s="3"/>
      <c r="I90" s="9" cm="1">
        <f t="array" ref="I90">IF(CTRL!I90,0,fCalcoloFDGrad_159(B90,D90,A90,E90,F90,G90))</f>
        <v>0</v>
      </c>
      <c r="J90" s="19" cm="1">
        <f t="array" ref="J90">IF(CTRL!I90,0,dblfIFL(B90-1,A90))</f>
        <v>0</v>
      </c>
      <c r="K90" s="10">
        <f>IF(CTRL!I90,0,C90*(1-I90)*J90)</f>
        <v>0</v>
      </c>
      <c r="L90" s="8">
        <f>IF(CTRL!I90,0,H90)</f>
        <v>0</v>
      </c>
      <c r="M90" s="19" cm="1">
        <f t="array" ref="M90">IF(CTRL!I90,0,dblfIFL(H90-1,B90))</f>
        <v>0</v>
      </c>
      <c r="N90" s="10">
        <f>IF(CTRL!I90,0,K90*M90)</f>
        <v>0</v>
      </c>
    </row>
    <row r="91" spans="1:14" x14ac:dyDescent="0.25">
      <c r="A91" s="3"/>
      <c r="B91" s="3"/>
      <c r="C91" s="4"/>
      <c r="D91" s="20"/>
      <c r="E91" s="5"/>
      <c r="F91" s="5"/>
      <c r="G91" s="5"/>
      <c r="H91" s="3"/>
      <c r="I91" s="9" cm="1">
        <f t="array" ref="I91">IF(CTRL!I91,0,fCalcoloFDGrad_159(B91,D91,A91,E91,F91,G91))</f>
        <v>0</v>
      </c>
      <c r="J91" s="19" cm="1">
        <f t="array" ref="J91">IF(CTRL!I91,0,dblfIFL(B91-1,A91))</f>
        <v>0</v>
      </c>
      <c r="K91" s="10">
        <f>IF(CTRL!I91,0,C91*(1-I91)*J91)</f>
        <v>0</v>
      </c>
      <c r="L91" s="8">
        <f>IF(CTRL!I91,0,H91)</f>
        <v>0</v>
      </c>
      <c r="M91" s="19" cm="1">
        <f t="array" ref="M91">IF(CTRL!I91,0,dblfIFL(H91-1,B91))</f>
        <v>0</v>
      </c>
      <c r="N91" s="10">
        <f>IF(CTRL!I91,0,K91*M91)</f>
        <v>0</v>
      </c>
    </row>
    <row r="92" spans="1:14" x14ac:dyDescent="0.25">
      <c r="A92" s="3"/>
      <c r="B92" s="3"/>
      <c r="C92" s="4"/>
      <c r="D92" s="20"/>
      <c r="E92" s="5"/>
      <c r="F92" s="5"/>
      <c r="G92" s="5"/>
      <c r="H92" s="3"/>
      <c r="I92" s="9" cm="1">
        <f t="array" ref="I92">IF(CTRL!I92,0,fCalcoloFDGrad_159(B92,D92,A92,E92,F92,G92))</f>
        <v>0</v>
      </c>
      <c r="J92" s="19" cm="1">
        <f t="array" ref="J92">IF(CTRL!I92,0,dblfIFL(B92-1,A92))</f>
        <v>0</v>
      </c>
      <c r="K92" s="10">
        <f>IF(CTRL!I92,0,C92*(1-I92)*J92)</f>
        <v>0</v>
      </c>
      <c r="L92" s="8">
        <f>IF(CTRL!I92,0,H92)</f>
        <v>0</v>
      </c>
      <c r="M92" s="19" cm="1">
        <f t="array" ref="M92">IF(CTRL!I92,0,dblfIFL(H92-1,B92))</f>
        <v>0</v>
      </c>
      <c r="N92" s="10">
        <f>IF(CTRL!I92,0,K92*M92)</f>
        <v>0</v>
      </c>
    </row>
    <row r="93" spans="1:14" x14ac:dyDescent="0.25">
      <c r="A93" s="3"/>
      <c r="B93" s="3"/>
      <c r="C93" s="4"/>
      <c r="D93" s="20"/>
      <c r="E93" s="5"/>
      <c r="F93" s="5"/>
      <c r="G93" s="5"/>
      <c r="H93" s="3"/>
      <c r="I93" s="9" cm="1">
        <f t="array" ref="I93">IF(CTRL!I93,0,fCalcoloFDGrad_159(B93,D93,A93,E93,F93,G93))</f>
        <v>0</v>
      </c>
      <c r="J93" s="19" cm="1">
        <f t="array" ref="J93">IF(CTRL!I93,0,dblfIFL(B93-1,A93))</f>
        <v>0</v>
      </c>
      <c r="K93" s="10">
        <f>IF(CTRL!I93,0,C93*(1-I93)*J93)</f>
        <v>0</v>
      </c>
      <c r="L93" s="8">
        <f>IF(CTRL!I93,0,H93)</f>
        <v>0</v>
      </c>
      <c r="M93" s="19" cm="1">
        <f t="array" ref="M93">IF(CTRL!I93,0,dblfIFL(H93-1,B93))</f>
        <v>0</v>
      </c>
      <c r="N93" s="10">
        <f>IF(CTRL!I93,0,K93*M93)</f>
        <v>0</v>
      </c>
    </row>
    <row r="94" spans="1:14" x14ac:dyDescent="0.25">
      <c r="A94" s="3"/>
      <c r="B94" s="3"/>
      <c r="C94" s="4"/>
      <c r="D94" s="20"/>
      <c r="E94" s="5"/>
      <c r="F94" s="5"/>
      <c r="G94" s="5"/>
      <c r="H94" s="3"/>
      <c r="I94" s="9" cm="1">
        <f t="array" ref="I94">IF(CTRL!I94,0,fCalcoloFDGrad_159(B94,D94,A94,E94,F94,G94))</f>
        <v>0</v>
      </c>
      <c r="J94" s="19" cm="1">
        <f t="array" ref="J94">IF(CTRL!I94,0,dblfIFL(B94-1,A94))</f>
        <v>0</v>
      </c>
      <c r="K94" s="10">
        <f>IF(CTRL!I94,0,C94*(1-I94)*J94)</f>
        <v>0</v>
      </c>
      <c r="L94" s="8">
        <f>IF(CTRL!I94,0,H94)</f>
        <v>0</v>
      </c>
      <c r="M94" s="19" cm="1">
        <f t="array" ref="M94">IF(CTRL!I94,0,dblfIFL(H94-1,B94))</f>
        <v>0</v>
      </c>
      <c r="N94" s="10">
        <f>IF(CTRL!I94,0,K94*M94)</f>
        <v>0</v>
      </c>
    </row>
    <row r="95" spans="1:14" x14ac:dyDescent="0.25">
      <c r="A95" s="3"/>
      <c r="B95" s="3"/>
      <c r="C95" s="4"/>
      <c r="D95" s="20"/>
      <c r="E95" s="5"/>
      <c r="F95" s="5"/>
      <c r="G95" s="5"/>
      <c r="H95" s="3"/>
      <c r="I95" s="9" cm="1">
        <f t="array" ref="I95">IF(CTRL!I95,0,fCalcoloFDGrad_159(B95,D95,A95,E95,F95,G95))</f>
        <v>0</v>
      </c>
      <c r="J95" s="19" cm="1">
        <f t="array" ref="J95">IF(CTRL!I95,0,dblfIFL(B95-1,A95))</f>
        <v>0</v>
      </c>
      <c r="K95" s="10">
        <f>IF(CTRL!I95,0,C95*(1-I95)*J95)</f>
        <v>0</v>
      </c>
      <c r="L95" s="8">
        <f>IF(CTRL!I95,0,H95)</f>
        <v>0</v>
      </c>
      <c r="M95" s="19" cm="1">
        <f t="array" ref="M95">IF(CTRL!I95,0,dblfIFL(H95-1,B95))</f>
        <v>0</v>
      </c>
      <c r="N95" s="10">
        <f>IF(CTRL!I95,0,K95*M95)</f>
        <v>0</v>
      </c>
    </row>
    <row r="96" spans="1:14" x14ac:dyDescent="0.25">
      <c r="A96" s="3"/>
      <c r="B96" s="3"/>
      <c r="C96" s="4"/>
      <c r="D96" s="20"/>
      <c r="E96" s="5"/>
      <c r="F96" s="5"/>
      <c r="G96" s="5"/>
      <c r="H96" s="3"/>
      <c r="I96" s="9" cm="1">
        <f t="array" ref="I96">IF(CTRL!I96,0,fCalcoloFDGrad_159(B96,D96,A96,E96,F96,G96))</f>
        <v>0</v>
      </c>
      <c r="J96" s="19" cm="1">
        <f t="array" ref="J96">IF(CTRL!I96,0,dblfIFL(B96-1,A96))</f>
        <v>0</v>
      </c>
      <c r="K96" s="10">
        <f>IF(CTRL!I96,0,C96*(1-I96)*J96)</f>
        <v>0</v>
      </c>
      <c r="L96" s="8">
        <f>IF(CTRL!I96,0,H96)</f>
        <v>0</v>
      </c>
      <c r="M96" s="19" cm="1">
        <f t="array" ref="M96">IF(CTRL!I96,0,dblfIFL(H96-1,B96))</f>
        <v>0</v>
      </c>
      <c r="N96" s="10">
        <f>IF(CTRL!I96,0,K96*M96)</f>
        <v>0</v>
      </c>
    </row>
    <row r="97" spans="1:14" x14ac:dyDescent="0.25">
      <c r="A97" s="3"/>
      <c r="B97" s="3"/>
      <c r="C97" s="4"/>
      <c r="D97" s="20"/>
      <c r="E97" s="5"/>
      <c r="F97" s="5"/>
      <c r="G97" s="5"/>
      <c r="H97" s="3"/>
      <c r="I97" s="9" cm="1">
        <f t="array" ref="I97">IF(CTRL!I97,0,fCalcoloFDGrad_159(B97,D97,A97,E97,F97,G97))</f>
        <v>0</v>
      </c>
      <c r="J97" s="19" cm="1">
        <f t="array" ref="J97">IF(CTRL!I97,0,dblfIFL(B97-1,A97))</f>
        <v>0</v>
      </c>
      <c r="K97" s="10">
        <f>IF(CTRL!I97,0,C97*(1-I97)*J97)</f>
        <v>0</v>
      </c>
      <c r="L97" s="8">
        <f>IF(CTRL!I97,0,H97)</f>
        <v>0</v>
      </c>
      <c r="M97" s="19" cm="1">
        <f t="array" ref="M97">IF(CTRL!I97,0,dblfIFL(H97-1,B97))</f>
        <v>0</v>
      </c>
      <c r="N97" s="10">
        <f>IF(CTRL!I97,0,K97*M97)</f>
        <v>0</v>
      </c>
    </row>
    <row r="98" spans="1:14" x14ac:dyDescent="0.25">
      <c r="A98" s="3"/>
      <c r="B98" s="3"/>
      <c r="C98" s="4"/>
      <c r="D98" s="20"/>
      <c r="E98" s="5"/>
      <c r="F98" s="5"/>
      <c r="G98" s="5"/>
      <c r="H98" s="3"/>
      <c r="I98" s="9" cm="1">
        <f t="array" ref="I98">IF(CTRL!I98,0,fCalcoloFDGrad_159(B98,D98,A98,E98,F98,G98))</f>
        <v>0</v>
      </c>
      <c r="J98" s="19" cm="1">
        <f t="array" ref="J98">IF(CTRL!I98,0,dblfIFL(B98-1,A98))</f>
        <v>0</v>
      </c>
      <c r="K98" s="10">
        <f>IF(CTRL!I98,0,C98*(1-I98)*J98)</f>
        <v>0</v>
      </c>
      <c r="L98" s="8">
        <f>IF(CTRL!I98,0,H98)</f>
        <v>0</v>
      </c>
      <c r="M98" s="19" cm="1">
        <f t="array" ref="M98">IF(CTRL!I98,0,dblfIFL(H98-1,B98))</f>
        <v>0</v>
      </c>
      <c r="N98" s="10">
        <f>IF(CTRL!I98,0,K98*M98)</f>
        <v>0</v>
      </c>
    </row>
    <row r="99" spans="1:14" x14ac:dyDescent="0.25">
      <c r="A99" s="3"/>
      <c r="B99" s="3"/>
      <c r="C99" s="4"/>
      <c r="D99" s="20"/>
      <c r="E99" s="5"/>
      <c r="F99" s="5"/>
      <c r="G99" s="5"/>
      <c r="H99" s="3"/>
      <c r="I99" s="9" cm="1">
        <f t="array" ref="I99">IF(CTRL!I99,0,fCalcoloFDGrad_159(B99,D99,A99,E99,F99,G99))</f>
        <v>0</v>
      </c>
      <c r="J99" s="19" cm="1">
        <f t="array" ref="J99">IF(CTRL!I99,0,dblfIFL(B99-1,A99))</f>
        <v>0</v>
      </c>
      <c r="K99" s="10">
        <f>IF(CTRL!I99,0,C99*(1-I99)*J99)</f>
        <v>0</v>
      </c>
      <c r="L99" s="8">
        <f>IF(CTRL!I99,0,H99)</f>
        <v>0</v>
      </c>
      <c r="M99" s="19" cm="1">
        <f t="array" ref="M99">IF(CTRL!I99,0,dblfIFL(H99-1,B99))</f>
        <v>0</v>
      </c>
      <c r="N99" s="10">
        <f>IF(CTRL!I99,0,K99*M99)</f>
        <v>0</v>
      </c>
    </row>
    <row r="100" spans="1:14" x14ac:dyDescent="0.25">
      <c r="A100" s="3"/>
      <c r="B100" s="3"/>
      <c r="C100" s="4"/>
      <c r="D100" s="20"/>
      <c r="E100" s="5"/>
      <c r="F100" s="5"/>
      <c r="G100" s="5"/>
      <c r="H100" s="3"/>
      <c r="I100" s="9" cm="1">
        <f t="array" ref="I100">IF(CTRL!I100,0,fCalcoloFDGrad_159(B100,D100,A100,E100,F100,G100))</f>
        <v>0</v>
      </c>
      <c r="J100" s="19" cm="1">
        <f t="array" ref="J100">IF(CTRL!I100,0,dblfIFL(B100-1,A100))</f>
        <v>0</v>
      </c>
      <c r="K100" s="10">
        <f>IF(CTRL!I100,0,C100*(1-I100)*J100)</f>
        <v>0</v>
      </c>
      <c r="L100" s="8">
        <f>IF(CTRL!I100,0,H100)</f>
        <v>0</v>
      </c>
      <c r="M100" s="19" cm="1">
        <f t="array" ref="M100">IF(CTRL!I100,0,dblfIFL(H100-1,B100))</f>
        <v>0</v>
      </c>
      <c r="N100" s="10">
        <f>IF(CTRL!I100,0,K100*M100)</f>
        <v>0</v>
      </c>
    </row>
    <row r="101" spans="1:14" x14ac:dyDescent="0.25">
      <c r="A101" s="3"/>
      <c r="B101" s="3"/>
      <c r="C101" s="4"/>
      <c r="D101" s="20"/>
      <c r="E101" s="5"/>
      <c r="F101" s="5"/>
      <c r="G101" s="5"/>
      <c r="H101" s="3"/>
      <c r="I101" s="9" cm="1">
        <f t="array" ref="I101">IF(CTRL!I101,0,fCalcoloFDGrad_159(B101,D101,A101,E101,F101,G101))</f>
        <v>0</v>
      </c>
      <c r="J101" s="19" cm="1">
        <f t="array" ref="J101">IF(CTRL!I101,0,dblfIFL(B101-1,A101))</f>
        <v>0</v>
      </c>
      <c r="K101" s="10">
        <f>IF(CTRL!I101,0,C101*(1-I101)*J101)</f>
        <v>0</v>
      </c>
      <c r="L101" s="8">
        <f>IF(CTRL!I101,0,H101)</f>
        <v>0</v>
      </c>
      <c r="M101" s="19" cm="1">
        <f t="array" ref="M101">IF(CTRL!I101,0,dblfIFL(H101-1,B101))</f>
        <v>0</v>
      </c>
      <c r="N101" s="10">
        <f>IF(CTRL!I101,0,K101*M101)</f>
        <v>0</v>
      </c>
    </row>
    <row r="102" spans="1:14" x14ac:dyDescent="0.25">
      <c r="A102" s="3"/>
      <c r="B102" s="3"/>
      <c r="C102" s="4"/>
      <c r="D102" s="20"/>
      <c r="E102" s="5"/>
      <c r="F102" s="5"/>
      <c r="G102" s="5"/>
      <c r="H102" s="3"/>
      <c r="I102" s="9" cm="1">
        <f t="array" ref="I102">IF(CTRL!I102,0,fCalcoloFDGrad_159(B102,D102,A102,E102,F102,G102))</f>
        <v>0</v>
      </c>
      <c r="J102" s="19" cm="1">
        <f t="array" ref="J102">IF(CTRL!I102,0,dblfIFL(B102-1,A102))</f>
        <v>0</v>
      </c>
      <c r="K102" s="10">
        <f>IF(CTRL!I102,0,C102*(1-I102)*J102)</f>
        <v>0</v>
      </c>
      <c r="L102" s="8">
        <f>IF(CTRL!I102,0,H102)</f>
        <v>0</v>
      </c>
      <c r="M102" s="19" cm="1">
        <f t="array" ref="M102">IF(CTRL!I102,0,dblfIFL(H102-1,B102))</f>
        <v>0</v>
      </c>
      <c r="N102" s="10">
        <f>IF(CTRL!I102,0,K102*M102)</f>
        <v>0</v>
      </c>
    </row>
    <row r="103" spans="1:14" x14ac:dyDescent="0.25">
      <c r="A103" s="3"/>
      <c r="B103" s="3"/>
      <c r="C103" s="4"/>
      <c r="D103" s="20"/>
      <c r="E103" s="5"/>
      <c r="F103" s="5"/>
      <c r="G103" s="5"/>
      <c r="H103" s="3"/>
      <c r="I103" s="9" cm="1">
        <f t="array" ref="I103">IF(CTRL!I103,0,fCalcoloFDGrad_159(B103,D103,A103,E103,F103,G103))</f>
        <v>0</v>
      </c>
      <c r="J103" s="19" cm="1">
        <f t="array" ref="J103">IF(CTRL!I103,0,dblfIFL(B103-1,A103))</f>
        <v>0</v>
      </c>
      <c r="K103" s="10">
        <f>IF(CTRL!I103,0,C103*(1-I103)*J103)</f>
        <v>0</v>
      </c>
      <c r="L103" s="8">
        <f>IF(CTRL!I103,0,H103)</f>
        <v>0</v>
      </c>
      <c r="M103" s="19" cm="1">
        <f t="array" ref="M103">IF(CTRL!I103,0,dblfIFL(H103-1,B103))</f>
        <v>0</v>
      </c>
      <c r="N103" s="10">
        <f>IF(CTRL!I103,0,K103*M103)</f>
        <v>0</v>
      </c>
    </row>
    <row r="104" spans="1:14" x14ac:dyDescent="0.25">
      <c r="A104" s="3"/>
      <c r="B104" s="3"/>
      <c r="C104" s="4"/>
      <c r="D104" s="20"/>
      <c r="E104" s="5"/>
      <c r="F104" s="5"/>
      <c r="G104" s="5"/>
      <c r="H104" s="3"/>
      <c r="I104" s="9" cm="1">
        <f t="array" ref="I104">IF(CTRL!I104,0,fCalcoloFDGrad_159(B104,D104,A104,E104,F104,G104))</f>
        <v>0</v>
      </c>
      <c r="J104" s="19" cm="1">
        <f t="array" ref="J104">IF(CTRL!I104,0,dblfIFL(B104-1,A104))</f>
        <v>0</v>
      </c>
      <c r="K104" s="10">
        <f>IF(CTRL!I104,0,C104*(1-I104)*J104)</f>
        <v>0</v>
      </c>
      <c r="L104" s="8">
        <f>IF(CTRL!I104,0,H104)</f>
        <v>0</v>
      </c>
      <c r="M104" s="19" cm="1">
        <f t="array" ref="M104">IF(CTRL!I104,0,dblfIFL(H104-1,B104))</f>
        <v>0</v>
      </c>
      <c r="N104" s="10">
        <f>IF(CTRL!I104,0,K104*M104)</f>
        <v>0</v>
      </c>
    </row>
    <row r="105" spans="1:14" x14ac:dyDescent="0.25">
      <c r="A105" s="3"/>
      <c r="B105" s="3"/>
      <c r="C105" s="4"/>
      <c r="D105" s="20"/>
      <c r="E105" s="5"/>
      <c r="F105" s="5"/>
      <c r="G105" s="5"/>
      <c r="H105" s="3"/>
      <c r="I105" s="9" cm="1">
        <f t="array" ref="I105">IF(CTRL!I105,0,fCalcoloFDGrad_159(B105,D105,A105,E105,F105,G105))</f>
        <v>0</v>
      </c>
      <c r="J105" s="19" cm="1">
        <f t="array" ref="J105">IF(CTRL!I105,0,dblfIFL(B105-1,A105))</f>
        <v>0</v>
      </c>
      <c r="K105" s="10">
        <f>IF(CTRL!I105,0,C105*(1-I105)*J105)</f>
        <v>0</v>
      </c>
      <c r="L105" s="8">
        <f>IF(CTRL!I105,0,H105)</f>
        <v>0</v>
      </c>
      <c r="M105" s="19" cm="1">
        <f t="array" ref="M105">IF(CTRL!I105,0,dblfIFL(H105-1,B105))</f>
        <v>0</v>
      </c>
      <c r="N105" s="10">
        <f>IF(CTRL!I105,0,K105*M105)</f>
        <v>0</v>
      </c>
    </row>
    <row r="106" spans="1:14" x14ac:dyDescent="0.25">
      <c r="A106" s="3"/>
      <c r="B106" s="3"/>
      <c r="C106" s="4"/>
      <c r="D106" s="20"/>
      <c r="E106" s="5"/>
      <c r="F106" s="5"/>
      <c r="G106" s="5"/>
      <c r="H106" s="3"/>
      <c r="I106" s="9" cm="1">
        <f t="array" ref="I106">IF(CTRL!I106,0,fCalcoloFDGrad_159(B106,D106,A106,E106,F106,G106))</f>
        <v>0</v>
      </c>
      <c r="J106" s="19" cm="1">
        <f t="array" ref="J106">IF(CTRL!I106,0,dblfIFL(B106-1,A106))</f>
        <v>0</v>
      </c>
      <c r="K106" s="10">
        <f>IF(CTRL!I106,0,C106*(1-I106)*J106)</f>
        <v>0</v>
      </c>
      <c r="L106" s="8">
        <f>IF(CTRL!I106,0,H106)</f>
        <v>0</v>
      </c>
      <c r="M106" s="19" cm="1">
        <f t="array" ref="M106">IF(CTRL!I106,0,dblfIFL(H106-1,B106))</f>
        <v>0</v>
      </c>
      <c r="N106" s="10">
        <f>IF(CTRL!I106,0,K106*M106)</f>
        <v>0</v>
      </c>
    </row>
    <row r="107" spans="1:14" x14ac:dyDescent="0.25">
      <c r="A107" s="3"/>
      <c r="B107" s="3"/>
      <c r="C107" s="4"/>
      <c r="D107" s="20"/>
      <c r="E107" s="5"/>
      <c r="F107" s="5"/>
      <c r="G107" s="5"/>
      <c r="H107" s="3"/>
      <c r="I107" s="9" cm="1">
        <f t="array" ref="I107">IF(CTRL!I107,0,fCalcoloFDGrad_159(B107,D107,A107,E107,F107,G107))</f>
        <v>0</v>
      </c>
      <c r="J107" s="19" cm="1">
        <f t="array" ref="J107">IF(CTRL!I107,0,dblfIFL(B107-1,A107))</f>
        <v>0</v>
      </c>
      <c r="K107" s="10">
        <f>IF(CTRL!I107,0,C107*(1-I107)*J107)</f>
        <v>0</v>
      </c>
      <c r="L107" s="8">
        <f>IF(CTRL!I107,0,H107)</f>
        <v>0</v>
      </c>
      <c r="M107" s="19" cm="1">
        <f t="array" ref="M107">IF(CTRL!I107,0,dblfIFL(H107-1,B107))</f>
        <v>0</v>
      </c>
      <c r="N107" s="10">
        <f>IF(CTRL!I107,0,K107*M107)</f>
        <v>0</v>
      </c>
    </row>
    <row r="108" spans="1:14" x14ac:dyDescent="0.25">
      <c r="A108" s="3"/>
      <c r="B108" s="3"/>
      <c r="C108" s="4"/>
      <c r="D108" s="20"/>
      <c r="E108" s="5"/>
      <c r="F108" s="5"/>
      <c r="G108" s="5"/>
      <c r="H108" s="3"/>
      <c r="I108" s="9" cm="1">
        <f t="array" ref="I108">IF(CTRL!I108,0,fCalcoloFDGrad_159(B108,D108,A108,E108,F108,G108))</f>
        <v>0</v>
      </c>
      <c r="J108" s="19" cm="1">
        <f t="array" ref="J108">IF(CTRL!I108,0,dblfIFL(B108-1,A108))</f>
        <v>0</v>
      </c>
      <c r="K108" s="10">
        <f>IF(CTRL!I108,0,C108*(1-I108)*J108)</f>
        <v>0</v>
      </c>
      <c r="L108" s="8">
        <f>IF(CTRL!I108,0,H108)</f>
        <v>0</v>
      </c>
      <c r="M108" s="19" cm="1">
        <f t="array" ref="M108">IF(CTRL!I108,0,dblfIFL(H108-1,B108))</f>
        <v>0</v>
      </c>
      <c r="N108" s="10">
        <f>IF(CTRL!I108,0,K108*M108)</f>
        <v>0</v>
      </c>
    </row>
    <row r="109" spans="1:14" x14ac:dyDescent="0.25">
      <c r="A109" s="3"/>
      <c r="B109" s="3"/>
      <c r="C109" s="4"/>
      <c r="D109" s="20"/>
      <c r="E109" s="5"/>
      <c r="F109" s="5"/>
      <c r="G109" s="5"/>
      <c r="H109" s="3"/>
      <c r="I109" s="9" cm="1">
        <f t="array" ref="I109">IF(CTRL!I109,0,fCalcoloFDGrad_159(B109,D109,A109,E109,F109,G109))</f>
        <v>0</v>
      </c>
      <c r="J109" s="19" cm="1">
        <f t="array" ref="J109">IF(CTRL!I109,0,dblfIFL(B109-1,A109))</f>
        <v>0</v>
      </c>
      <c r="K109" s="10">
        <f>IF(CTRL!I109,0,C109*(1-I109)*J109)</f>
        <v>0</v>
      </c>
      <c r="L109" s="8">
        <f>IF(CTRL!I109,0,H109)</f>
        <v>0</v>
      </c>
      <c r="M109" s="19" cm="1">
        <f t="array" ref="M109">IF(CTRL!I109,0,dblfIFL(H109-1,B109))</f>
        <v>0</v>
      </c>
      <c r="N109" s="10">
        <f>IF(CTRL!I109,0,K109*M109)</f>
        <v>0</v>
      </c>
    </row>
    <row r="110" spans="1:14" x14ac:dyDescent="0.25">
      <c r="A110" s="3"/>
      <c r="B110" s="3"/>
      <c r="C110" s="4"/>
      <c r="D110" s="20"/>
      <c r="E110" s="5"/>
      <c r="F110" s="5"/>
      <c r="G110" s="5"/>
      <c r="H110" s="3"/>
      <c r="I110" s="9" cm="1">
        <f t="array" ref="I110">IF(CTRL!I110,0,fCalcoloFDGrad_159(B110,D110,A110,E110,F110,G110))</f>
        <v>0</v>
      </c>
      <c r="J110" s="19" cm="1">
        <f t="array" ref="J110">IF(CTRL!I110,0,dblfIFL(B110-1,A110))</f>
        <v>0</v>
      </c>
      <c r="K110" s="10">
        <f>IF(CTRL!I110,0,C110*(1-I110)*J110)</f>
        <v>0</v>
      </c>
      <c r="L110" s="8">
        <f>IF(CTRL!I110,0,H110)</f>
        <v>0</v>
      </c>
      <c r="M110" s="19" cm="1">
        <f t="array" ref="M110">IF(CTRL!I110,0,dblfIFL(H110-1,B110))</f>
        <v>0</v>
      </c>
      <c r="N110" s="10">
        <f>IF(CTRL!I110,0,K110*M110)</f>
        <v>0</v>
      </c>
    </row>
    <row r="111" spans="1:14" x14ac:dyDescent="0.25">
      <c r="A111" s="3"/>
      <c r="B111" s="3"/>
      <c r="C111" s="4"/>
      <c r="D111" s="20"/>
      <c r="E111" s="5"/>
      <c r="F111" s="5"/>
      <c r="G111" s="5"/>
      <c r="H111" s="3"/>
      <c r="I111" s="9" cm="1">
        <f t="array" ref="I111">IF(CTRL!I111,0,fCalcoloFDGrad_159(B111,D111,A111,E111,F111,G111))</f>
        <v>0</v>
      </c>
      <c r="J111" s="19" cm="1">
        <f t="array" ref="J111">IF(CTRL!I111,0,dblfIFL(B111-1,A111))</f>
        <v>0</v>
      </c>
      <c r="K111" s="10">
        <f>IF(CTRL!I111,0,C111*(1-I111)*J111)</f>
        <v>0</v>
      </c>
      <c r="L111" s="8">
        <f>IF(CTRL!I111,0,H111)</f>
        <v>0</v>
      </c>
      <c r="M111" s="19" cm="1">
        <f t="array" ref="M111">IF(CTRL!I111,0,dblfIFL(H111-1,B111))</f>
        <v>0</v>
      </c>
      <c r="N111" s="10">
        <f>IF(CTRL!I111,0,K111*M111)</f>
        <v>0</v>
      </c>
    </row>
    <row r="112" spans="1:14" x14ac:dyDescent="0.25">
      <c r="A112" s="3"/>
      <c r="B112" s="3"/>
      <c r="C112" s="4"/>
      <c r="D112" s="20"/>
      <c r="E112" s="5"/>
      <c r="F112" s="5"/>
      <c r="G112" s="5"/>
      <c r="H112" s="3"/>
      <c r="I112" s="9" cm="1">
        <f t="array" ref="I112">IF(CTRL!I112,0,fCalcoloFDGrad_159(B112,D112,A112,E112,F112,G112))</f>
        <v>0</v>
      </c>
      <c r="J112" s="19" cm="1">
        <f t="array" ref="J112">IF(CTRL!I112,0,dblfIFL(B112-1,A112))</f>
        <v>0</v>
      </c>
      <c r="K112" s="10">
        <f>IF(CTRL!I112,0,C112*(1-I112)*J112)</f>
        <v>0</v>
      </c>
      <c r="L112" s="8">
        <f>IF(CTRL!I112,0,H112)</f>
        <v>0</v>
      </c>
      <c r="M112" s="19" cm="1">
        <f t="array" ref="M112">IF(CTRL!I112,0,dblfIFL(H112-1,B112))</f>
        <v>0</v>
      </c>
      <c r="N112" s="10">
        <f>IF(CTRL!I112,0,K112*M112)</f>
        <v>0</v>
      </c>
    </row>
    <row r="113" spans="1:14" x14ac:dyDescent="0.25">
      <c r="A113" s="3"/>
      <c r="B113" s="3"/>
      <c r="C113" s="4"/>
      <c r="D113" s="20"/>
      <c r="E113" s="5"/>
      <c r="F113" s="5"/>
      <c r="G113" s="5"/>
      <c r="H113" s="3"/>
      <c r="I113" s="9" cm="1">
        <f t="array" ref="I113">IF(CTRL!I113,0,fCalcoloFDGrad_159(B113,D113,A113,E113,F113,G113))</f>
        <v>0</v>
      </c>
      <c r="J113" s="19" cm="1">
        <f t="array" ref="J113">IF(CTRL!I113,0,dblfIFL(B113-1,A113))</f>
        <v>0</v>
      </c>
      <c r="K113" s="10">
        <f>IF(CTRL!I113,0,C113*(1-I113)*J113)</f>
        <v>0</v>
      </c>
      <c r="L113" s="8">
        <f>IF(CTRL!I113,0,H113)</f>
        <v>0</v>
      </c>
      <c r="M113" s="19" cm="1">
        <f t="array" ref="M113">IF(CTRL!I113,0,dblfIFL(H113-1,B113))</f>
        <v>0</v>
      </c>
      <c r="N113" s="10">
        <f>IF(CTRL!I113,0,K113*M113)</f>
        <v>0</v>
      </c>
    </row>
    <row r="114" spans="1:14" x14ac:dyDescent="0.25">
      <c r="A114" s="3"/>
      <c r="B114" s="3"/>
      <c r="C114" s="4"/>
      <c r="D114" s="20"/>
      <c r="E114" s="5"/>
      <c r="F114" s="5"/>
      <c r="G114" s="5"/>
      <c r="H114" s="3"/>
      <c r="I114" s="9" cm="1">
        <f t="array" ref="I114">IF(CTRL!I114,0,fCalcoloFDGrad_159(B114,D114,A114,E114,F114,G114))</f>
        <v>0</v>
      </c>
      <c r="J114" s="19" cm="1">
        <f t="array" ref="J114">IF(CTRL!I114,0,dblfIFL(B114-1,A114))</f>
        <v>0</v>
      </c>
      <c r="K114" s="10">
        <f>IF(CTRL!I114,0,C114*(1-I114)*J114)</f>
        <v>0</v>
      </c>
      <c r="L114" s="8">
        <f>IF(CTRL!I114,0,H114)</f>
        <v>0</v>
      </c>
      <c r="M114" s="19" cm="1">
        <f t="array" ref="M114">IF(CTRL!I114,0,dblfIFL(H114-1,B114))</f>
        <v>0</v>
      </c>
      <c r="N114" s="10">
        <f>IF(CTRL!I114,0,K114*M114)</f>
        <v>0</v>
      </c>
    </row>
    <row r="115" spans="1:14" x14ac:dyDescent="0.25">
      <c r="A115" s="3"/>
      <c r="B115" s="3"/>
      <c r="C115" s="4"/>
      <c r="D115" s="20"/>
      <c r="E115" s="5"/>
      <c r="F115" s="5"/>
      <c r="G115" s="5"/>
      <c r="H115" s="3"/>
      <c r="I115" s="9" cm="1">
        <f t="array" ref="I115">IF(CTRL!I115,0,fCalcoloFDGrad_159(B115,D115,A115,E115,F115,G115))</f>
        <v>0</v>
      </c>
      <c r="J115" s="19" cm="1">
        <f t="array" ref="J115">IF(CTRL!I115,0,dblfIFL(B115-1,A115))</f>
        <v>0</v>
      </c>
      <c r="K115" s="10">
        <f>IF(CTRL!I115,0,C115*(1-I115)*J115)</f>
        <v>0</v>
      </c>
      <c r="L115" s="8">
        <f>IF(CTRL!I115,0,H115)</f>
        <v>0</v>
      </c>
      <c r="M115" s="19" cm="1">
        <f t="array" ref="M115">IF(CTRL!I115,0,dblfIFL(H115-1,B115))</f>
        <v>0</v>
      </c>
      <c r="N115" s="10">
        <f>IF(CTRL!I115,0,K115*M115)</f>
        <v>0</v>
      </c>
    </row>
    <row r="116" spans="1:14" x14ac:dyDescent="0.25">
      <c r="A116" s="3"/>
      <c r="B116" s="3"/>
      <c r="C116" s="4"/>
      <c r="D116" s="20"/>
      <c r="E116" s="5"/>
      <c r="F116" s="5"/>
      <c r="G116" s="5"/>
      <c r="H116" s="3"/>
      <c r="I116" s="9" cm="1">
        <f t="array" ref="I116">IF(CTRL!I116,0,fCalcoloFDGrad_159(B116,D116,A116,E116,F116,G116))</f>
        <v>0</v>
      </c>
      <c r="J116" s="19" cm="1">
        <f t="array" ref="J116">IF(CTRL!I116,0,dblfIFL(B116-1,A116))</f>
        <v>0</v>
      </c>
      <c r="K116" s="10">
        <f>IF(CTRL!I116,0,C116*(1-I116)*J116)</f>
        <v>0</v>
      </c>
      <c r="L116" s="8">
        <f>IF(CTRL!I116,0,H116)</f>
        <v>0</v>
      </c>
      <c r="M116" s="19" cm="1">
        <f t="array" ref="M116">IF(CTRL!I116,0,dblfIFL(H116-1,B116))</f>
        <v>0</v>
      </c>
      <c r="N116" s="10">
        <f>IF(CTRL!I116,0,K116*M116)</f>
        <v>0</v>
      </c>
    </row>
    <row r="117" spans="1:14" x14ac:dyDescent="0.25">
      <c r="A117" s="3"/>
      <c r="B117" s="3"/>
      <c r="C117" s="4"/>
      <c r="D117" s="20"/>
      <c r="E117" s="5"/>
      <c r="F117" s="5"/>
      <c r="G117" s="5"/>
      <c r="H117" s="3"/>
      <c r="I117" s="9" cm="1">
        <f t="array" ref="I117">IF(CTRL!I117,0,fCalcoloFDGrad_159(B117,D117,A117,E117,F117,G117))</f>
        <v>0</v>
      </c>
      <c r="J117" s="19" cm="1">
        <f t="array" ref="J117">IF(CTRL!I117,0,dblfIFL(B117-1,A117))</f>
        <v>0</v>
      </c>
      <c r="K117" s="10">
        <f>IF(CTRL!I117,0,C117*(1-I117)*J117)</f>
        <v>0</v>
      </c>
      <c r="L117" s="8">
        <f>IF(CTRL!I117,0,H117)</f>
        <v>0</v>
      </c>
      <c r="M117" s="19" cm="1">
        <f t="array" ref="M117">IF(CTRL!I117,0,dblfIFL(H117-1,B117))</f>
        <v>0</v>
      </c>
      <c r="N117" s="10">
        <f>IF(CTRL!I117,0,K117*M117)</f>
        <v>0</v>
      </c>
    </row>
    <row r="118" spans="1:14" x14ac:dyDescent="0.25">
      <c r="A118" s="3"/>
      <c r="B118" s="3"/>
      <c r="C118" s="4"/>
      <c r="D118" s="20"/>
      <c r="E118" s="5"/>
      <c r="F118" s="5"/>
      <c r="G118" s="5"/>
      <c r="H118" s="3"/>
      <c r="I118" s="9" cm="1">
        <f t="array" ref="I118">IF(CTRL!I118,0,fCalcoloFDGrad_159(B118,D118,A118,E118,F118,G118))</f>
        <v>0</v>
      </c>
      <c r="J118" s="19" cm="1">
        <f t="array" ref="J118">IF(CTRL!I118,0,dblfIFL(B118-1,A118))</f>
        <v>0</v>
      </c>
      <c r="K118" s="10">
        <f>IF(CTRL!I118,0,C118*(1-I118)*J118)</f>
        <v>0</v>
      </c>
      <c r="L118" s="8">
        <f>IF(CTRL!I118,0,H118)</f>
        <v>0</v>
      </c>
      <c r="M118" s="19" cm="1">
        <f t="array" ref="M118">IF(CTRL!I118,0,dblfIFL(H118-1,B118))</f>
        <v>0</v>
      </c>
      <c r="N118" s="10">
        <f>IF(CTRL!I118,0,K118*M118)</f>
        <v>0</v>
      </c>
    </row>
    <row r="119" spans="1:14" x14ac:dyDescent="0.25">
      <c r="A119" s="3"/>
      <c r="B119" s="3"/>
      <c r="C119" s="4"/>
      <c r="D119" s="20"/>
      <c r="E119" s="5"/>
      <c r="F119" s="5"/>
      <c r="G119" s="5"/>
      <c r="H119" s="3"/>
      <c r="I119" s="9" cm="1">
        <f t="array" ref="I119">IF(CTRL!I119,0,fCalcoloFDGrad_159(B119,D119,A119,E119,F119,G119))</f>
        <v>0</v>
      </c>
      <c r="J119" s="19" cm="1">
        <f t="array" ref="J119">IF(CTRL!I119,0,dblfIFL(B119-1,A119))</f>
        <v>0</v>
      </c>
      <c r="K119" s="10">
        <f>IF(CTRL!I119,0,C119*(1-I119)*J119)</f>
        <v>0</v>
      </c>
      <c r="L119" s="8">
        <f>IF(CTRL!I119,0,H119)</f>
        <v>0</v>
      </c>
      <c r="M119" s="19" cm="1">
        <f t="array" ref="M119">IF(CTRL!I119,0,dblfIFL(H119-1,B119))</f>
        <v>0</v>
      </c>
      <c r="N119" s="10">
        <f>IF(CTRL!I119,0,K119*M119)</f>
        <v>0</v>
      </c>
    </row>
    <row r="120" spans="1:14" x14ac:dyDescent="0.25">
      <c r="A120" s="3"/>
      <c r="B120" s="3"/>
      <c r="C120" s="4"/>
      <c r="D120" s="20"/>
      <c r="E120" s="5"/>
      <c r="F120" s="5"/>
      <c r="G120" s="5"/>
      <c r="H120" s="3"/>
      <c r="I120" s="9" cm="1">
        <f t="array" ref="I120">IF(CTRL!I120,0,fCalcoloFDGrad_159(B120,D120,A120,E120,F120,G120))</f>
        <v>0</v>
      </c>
      <c r="J120" s="19" cm="1">
        <f t="array" ref="J120">IF(CTRL!I120,0,dblfIFL(B120-1,A120))</f>
        <v>0</v>
      </c>
      <c r="K120" s="10">
        <f>IF(CTRL!I120,0,C120*(1-I120)*J120)</f>
        <v>0</v>
      </c>
      <c r="L120" s="8">
        <f>IF(CTRL!I120,0,H120)</f>
        <v>0</v>
      </c>
      <c r="M120" s="19" cm="1">
        <f t="array" ref="M120">IF(CTRL!I120,0,dblfIFL(H120-1,B120))</f>
        <v>0</v>
      </c>
      <c r="N120" s="10">
        <f>IF(CTRL!I120,0,K120*M120)</f>
        <v>0</v>
      </c>
    </row>
    <row r="121" spans="1:14" x14ac:dyDescent="0.25">
      <c r="A121" s="3"/>
      <c r="B121" s="3"/>
      <c r="C121" s="4"/>
      <c r="D121" s="20"/>
      <c r="E121" s="5"/>
      <c r="F121" s="5"/>
      <c r="G121" s="5"/>
      <c r="H121" s="3"/>
      <c r="I121" s="9" cm="1">
        <f t="array" ref="I121">IF(CTRL!I121,0,fCalcoloFDGrad_159(B121,D121,A121,E121,F121,G121))</f>
        <v>0</v>
      </c>
      <c r="J121" s="19" cm="1">
        <f t="array" ref="J121">IF(CTRL!I121,0,dblfIFL(B121-1,A121))</f>
        <v>0</v>
      </c>
      <c r="K121" s="10">
        <f>IF(CTRL!I121,0,C121*(1-I121)*J121)</f>
        <v>0</v>
      </c>
      <c r="L121" s="8">
        <f>IF(CTRL!I121,0,H121)</f>
        <v>0</v>
      </c>
      <c r="M121" s="19" cm="1">
        <f t="array" ref="M121">IF(CTRL!I121,0,dblfIFL(H121-1,B121))</f>
        <v>0</v>
      </c>
      <c r="N121" s="10">
        <f>IF(CTRL!I121,0,K121*M121)</f>
        <v>0</v>
      </c>
    </row>
    <row r="122" spans="1:14" x14ac:dyDescent="0.25">
      <c r="A122" s="3"/>
      <c r="B122" s="3"/>
      <c r="C122" s="4"/>
      <c r="D122" s="20"/>
      <c r="E122" s="5"/>
      <c r="F122" s="5"/>
      <c r="G122" s="5"/>
      <c r="H122" s="3"/>
      <c r="I122" s="9" cm="1">
        <f t="array" ref="I122">IF(CTRL!I122,0,fCalcoloFDGrad_159(B122,D122,A122,E122,F122,G122))</f>
        <v>0</v>
      </c>
      <c r="J122" s="19" cm="1">
        <f t="array" ref="J122">IF(CTRL!I122,0,dblfIFL(B122-1,A122))</f>
        <v>0</v>
      </c>
      <c r="K122" s="10">
        <f>IF(CTRL!I122,0,C122*(1-I122)*J122)</f>
        <v>0</v>
      </c>
      <c r="L122" s="8">
        <f>IF(CTRL!I122,0,H122)</f>
        <v>0</v>
      </c>
      <c r="M122" s="19" cm="1">
        <f t="array" ref="M122">IF(CTRL!I122,0,dblfIFL(H122-1,B122))</f>
        <v>0</v>
      </c>
      <c r="N122" s="10">
        <f>IF(CTRL!I122,0,K122*M122)</f>
        <v>0</v>
      </c>
    </row>
    <row r="123" spans="1:14" x14ac:dyDescent="0.25">
      <c r="A123" s="3"/>
      <c r="B123" s="3"/>
      <c r="C123" s="4"/>
      <c r="D123" s="20"/>
      <c r="E123" s="5"/>
      <c r="F123" s="5"/>
      <c r="G123" s="5"/>
      <c r="H123" s="3"/>
      <c r="I123" s="9" cm="1">
        <f t="array" ref="I123">IF(CTRL!I123,0,fCalcoloFDGrad_159(B123,D123,A123,E123,F123,G123))</f>
        <v>0</v>
      </c>
      <c r="J123" s="19" cm="1">
        <f t="array" ref="J123">IF(CTRL!I123,0,dblfIFL(B123-1,A123))</f>
        <v>0</v>
      </c>
      <c r="K123" s="10">
        <f>IF(CTRL!I123,0,C123*(1-I123)*J123)</f>
        <v>0</v>
      </c>
      <c r="L123" s="8">
        <f>IF(CTRL!I123,0,H123)</f>
        <v>0</v>
      </c>
      <c r="M123" s="19" cm="1">
        <f t="array" ref="M123">IF(CTRL!I123,0,dblfIFL(H123-1,B123))</f>
        <v>0</v>
      </c>
      <c r="N123" s="10">
        <f>IF(CTRL!I123,0,K123*M123)</f>
        <v>0</v>
      </c>
    </row>
    <row r="124" spans="1:14" x14ac:dyDescent="0.25">
      <c r="A124" s="3"/>
      <c r="B124" s="3"/>
      <c r="C124" s="4"/>
      <c r="D124" s="20"/>
      <c r="E124" s="5"/>
      <c r="F124" s="5"/>
      <c r="G124" s="5"/>
      <c r="H124" s="3"/>
      <c r="I124" s="9" cm="1">
        <f t="array" ref="I124">IF(CTRL!I124,0,fCalcoloFDGrad_159(B124,D124,A124,E124,F124,G124))</f>
        <v>0</v>
      </c>
      <c r="J124" s="19" cm="1">
        <f t="array" ref="J124">IF(CTRL!I124,0,dblfIFL(B124-1,A124))</f>
        <v>0</v>
      </c>
      <c r="K124" s="10">
        <f>IF(CTRL!I124,0,C124*(1-I124)*J124)</f>
        <v>0</v>
      </c>
      <c r="L124" s="8">
        <f>IF(CTRL!I124,0,H124)</f>
        <v>0</v>
      </c>
      <c r="M124" s="19" cm="1">
        <f t="array" ref="M124">IF(CTRL!I124,0,dblfIFL(H124-1,B124))</f>
        <v>0</v>
      </c>
      <c r="N124" s="10">
        <f>IF(CTRL!I124,0,K124*M124)</f>
        <v>0</v>
      </c>
    </row>
    <row r="125" spans="1:14" x14ac:dyDescent="0.25">
      <c r="A125" s="3"/>
      <c r="B125" s="3"/>
      <c r="C125" s="4"/>
      <c r="D125" s="20"/>
      <c r="E125" s="5"/>
      <c r="F125" s="5"/>
      <c r="G125" s="5"/>
      <c r="H125" s="3"/>
      <c r="I125" s="9" cm="1">
        <f t="array" ref="I125">IF(CTRL!I125,0,fCalcoloFDGrad_159(B125,D125,A125,E125,F125,G125))</f>
        <v>0</v>
      </c>
      <c r="J125" s="19" cm="1">
        <f t="array" ref="J125">IF(CTRL!I125,0,dblfIFL(B125-1,A125))</f>
        <v>0</v>
      </c>
      <c r="K125" s="10">
        <f>IF(CTRL!I125,0,C125*(1-I125)*J125)</f>
        <v>0</v>
      </c>
      <c r="L125" s="8">
        <f>IF(CTRL!I125,0,H125)</f>
        <v>0</v>
      </c>
      <c r="M125" s="19" cm="1">
        <f t="array" ref="M125">IF(CTRL!I125,0,dblfIFL(H125-1,B125))</f>
        <v>0</v>
      </c>
      <c r="N125" s="10">
        <f>IF(CTRL!I125,0,K125*M125)</f>
        <v>0</v>
      </c>
    </row>
    <row r="126" spans="1:14" x14ac:dyDescent="0.25">
      <c r="A126" s="3"/>
      <c r="B126" s="3"/>
      <c r="C126" s="4"/>
      <c r="D126" s="20"/>
      <c r="E126" s="5"/>
      <c r="F126" s="5"/>
      <c r="G126" s="5"/>
      <c r="H126" s="3"/>
      <c r="I126" s="9" cm="1">
        <f t="array" ref="I126">IF(CTRL!I126,0,fCalcoloFDGrad_159(B126,D126,A126,E126,F126,G126))</f>
        <v>0</v>
      </c>
      <c r="J126" s="19" cm="1">
        <f t="array" ref="J126">IF(CTRL!I126,0,dblfIFL(B126-1,A126))</f>
        <v>0</v>
      </c>
      <c r="K126" s="10">
        <f>IF(CTRL!I126,0,C126*(1-I126)*J126)</f>
        <v>0</v>
      </c>
      <c r="L126" s="8">
        <f>IF(CTRL!I126,0,H126)</f>
        <v>0</v>
      </c>
      <c r="M126" s="19" cm="1">
        <f t="array" ref="M126">IF(CTRL!I126,0,dblfIFL(H126-1,B126))</f>
        <v>0</v>
      </c>
      <c r="N126" s="10">
        <f>IF(CTRL!I126,0,K126*M126)</f>
        <v>0</v>
      </c>
    </row>
    <row r="127" spans="1:14" x14ac:dyDescent="0.25">
      <c r="A127" s="3"/>
      <c r="B127" s="3"/>
      <c r="C127" s="4"/>
      <c r="D127" s="20"/>
      <c r="E127" s="5"/>
      <c r="F127" s="5"/>
      <c r="G127" s="5"/>
      <c r="H127" s="3"/>
      <c r="I127" s="9" cm="1">
        <f t="array" ref="I127">IF(CTRL!I127,0,fCalcoloFDGrad_159(B127,D127,A127,E127,F127,G127))</f>
        <v>0</v>
      </c>
      <c r="J127" s="19" cm="1">
        <f t="array" ref="J127">IF(CTRL!I127,0,dblfIFL(B127-1,A127))</f>
        <v>0</v>
      </c>
      <c r="K127" s="10">
        <f>IF(CTRL!I127,0,C127*(1-I127)*J127)</f>
        <v>0</v>
      </c>
      <c r="L127" s="8">
        <f>IF(CTRL!I127,0,H127)</f>
        <v>0</v>
      </c>
      <c r="M127" s="19" cm="1">
        <f t="array" ref="M127">IF(CTRL!I127,0,dblfIFL(H127-1,B127))</f>
        <v>0</v>
      </c>
      <c r="N127" s="10">
        <f>IF(CTRL!I127,0,K127*M127)</f>
        <v>0</v>
      </c>
    </row>
    <row r="128" spans="1:14" x14ac:dyDescent="0.25">
      <c r="A128" s="3"/>
      <c r="B128" s="3"/>
      <c r="C128" s="4"/>
      <c r="D128" s="20"/>
      <c r="E128" s="5"/>
      <c r="F128" s="5"/>
      <c r="G128" s="5"/>
      <c r="H128" s="3"/>
      <c r="I128" s="9" cm="1">
        <f t="array" ref="I128">IF(CTRL!I128,0,fCalcoloFDGrad_159(B128,D128,A128,E128,F128,G128))</f>
        <v>0</v>
      </c>
      <c r="J128" s="19" cm="1">
        <f t="array" ref="J128">IF(CTRL!I128,0,dblfIFL(B128-1,A128))</f>
        <v>0</v>
      </c>
      <c r="K128" s="10">
        <f>IF(CTRL!I128,0,C128*(1-I128)*J128)</f>
        <v>0</v>
      </c>
      <c r="L128" s="8">
        <f>IF(CTRL!I128,0,H128)</f>
        <v>0</v>
      </c>
      <c r="M128" s="19" cm="1">
        <f t="array" ref="M128">IF(CTRL!I128,0,dblfIFL(H128-1,B128))</f>
        <v>0</v>
      </c>
      <c r="N128" s="10">
        <f>IF(CTRL!I128,0,K128*M128)</f>
        <v>0</v>
      </c>
    </row>
    <row r="129" spans="1:14" x14ac:dyDescent="0.25">
      <c r="A129" s="3"/>
      <c r="B129" s="3"/>
      <c r="C129" s="4"/>
      <c r="D129" s="20"/>
      <c r="E129" s="5"/>
      <c r="F129" s="5"/>
      <c r="G129" s="5"/>
      <c r="H129" s="3"/>
      <c r="I129" s="9" cm="1">
        <f t="array" ref="I129">IF(CTRL!I129,0,fCalcoloFDGrad_159(B129,D129,A129,E129,F129,G129))</f>
        <v>0</v>
      </c>
      <c r="J129" s="19" cm="1">
        <f t="array" ref="J129">IF(CTRL!I129,0,dblfIFL(B129-1,A129))</f>
        <v>0</v>
      </c>
      <c r="K129" s="10">
        <f>IF(CTRL!I129,0,C129*(1-I129)*J129)</f>
        <v>0</v>
      </c>
      <c r="L129" s="8">
        <f>IF(CTRL!I129,0,H129)</f>
        <v>0</v>
      </c>
      <c r="M129" s="19" cm="1">
        <f t="array" ref="M129">IF(CTRL!I129,0,dblfIFL(H129-1,B129))</f>
        <v>0</v>
      </c>
      <c r="N129" s="10">
        <f>IF(CTRL!I129,0,K129*M129)</f>
        <v>0</v>
      </c>
    </row>
    <row r="130" spans="1:14" x14ac:dyDescent="0.25">
      <c r="A130" s="3"/>
      <c r="B130" s="3"/>
      <c r="C130" s="4"/>
      <c r="D130" s="20"/>
      <c r="E130" s="5"/>
      <c r="F130" s="5"/>
      <c r="G130" s="5"/>
      <c r="H130" s="3"/>
      <c r="I130" s="9" cm="1">
        <f t="array" ref="I130">IF(CTRL!I130,0,fCalcoloFDGrad_159(B130,D130,A130,E130,F130,G130))</f>
        <v>0</v>
      </c>
      <c r="J130" s="19" cm="1">
        <f t="array" ref="J130">IF(CTRL!I130,0,dblfIFL(B130-1,A130))</f>
        <v>0</v>
      </c>
      <c r="K130" s="10">
        <f>IF(CTRL!I130,0,C130*(1-I130)*J130)</f>
        <v>0</v>
      </c>
      <c r="L130" s="8">
        <f>IF(CTRL!I130,0,H130)</f>
        <v>0</v>
      </c>
      <c r="M130" s="19" cm="1">
        <f t="array" ref="M130">IF(CTRL!I130,0,dblfIFL(H130-1,B130))</f>
        <v>0</v>
      </c>
      <c r="N130" s="10">
        <f>IF(CTRL!I130,0,K130*M130)</f>
        <v>0</v>
      </c>
    </row>
    <row r="131" spans="1:14" x14ac:dyDescent="0.25">
      <c r="A131" s="3"/>
      <c r="B131" s="3"/>
      <c r="C131" s="4"/>
      <c r="D131" s="20"/>
      <c r="E131" s="5"/>
      <c r="F131" s="5"/>
      <c r="G131" s="5"/>
      <c r="H131" s="3"/>
      <c r="I131" s="9" cm="1">
        <f t="array" ref="I131">IF(CTRL!I131,0,fCalcoloFDGrad_159(B131,D131,A131,E131,F131,G131))</f>
        <v>0</v>
      </c>
      <c r="J131" s="19" cm="1">
        <f t="array" ref="J131">IF(CTRL!I131,0,dblfIFL(B131-1,A131))</f>
        <v>0</v>
      </c>
      <c r="K131" s="10">
        <f>IF(CTRL!I131,0,C131*(1-I131)*J131)</f>
        <v>0</v>
      </c>
      <c r="L131" s="8">
        <f>IF(CTRL!I131,0,H131)</f>
        <v>0</v>
      </c>
      <c r="M131" s="19" cm="1">
        <f t="array" ref="M131">IF(CTRL!I131,0,dblfIFL(H131-1,B131))</f>
        <v>0</v>
      </c>
      <c r="N131" s="10">
        <f>IF(CTRL!I131,0,K131*M131)</f>
        <v>0</v>
      </c>
    </row>
    <row r="132" spans="1:14" x14ac:dyDescent="0.25">
      <c r="A132" s="3"/>
      <c r="B132" s="3"/>
      <c r="C132" s="4"/>
      <c r="D132" s="20"/>
      <c r="E132" s="5"/>
      <c r="F132" s="5"/>
      <c r="G132" s="5"/>
      <c r="H132" s="3"/>
      <c r="I132" s="9" cm="1">
        <f t="array" ref="I132">IF(CTRL!I132,0,fCalcoloFDGrad_159(B132,D132,A132,E132,F132,G132))</f>
        <v>0</v>
      </c>
      <c r="J132" s="19" cm="1">
        <f t="array" ref="J132">IF(CTRL!I132,0,dblfIFL(B132-1,A132))</f>
        <v>0</v>
      </c>
      <c r="K132" s="10">
        <f>IF(CTRL!I132,0,C132*(1-I132)*J132)</f>
        <v>0</v>
      </c>
      <c r="L132" s="8">
        <f>IF(CTRL!I132,0,H132)</f>
        <v>0</v>
      </c>
      <c r="M132" s="19" cm="1">
        <f t="array" ref="M132">IF(CTRL!I132,0,dblfIFL(H132-1,B132))</f>
        <v>0</v>
      </c>
      <c r="N132" s="10">
        <f>IF(CTRL!I132,0,K132*M132)</f>
        <v>0</v>
      </c>
    </row>
    <row r="133" spans="1:14" x14ac:dyDescent="0.25">
      <c r="A133" s="3"/>
      <c r="B133" s="3"/>
      <c r="C133" s="4"/>
      <c r="D133" s="20"/>
      <c r="E133" s="5"/>
      <c r="F133" s="5"/>
      <c r="G133" s="5"/>
      <c r="H133" s="3"/>
      <c r="I133" s="9" cm="1">
        <f t="array" ref="I133">IF(CTRL!I133,0,fCalcoloFDGrad_159(B133,D133,A133,E133,F133,G133))</f>
        <v>0</v>
      </c>
      <c r="J133" s="19" cm="1">
        <f t="array" ref="J133">IF(CTRL!I133,0,dblfIFL(B133-1,A133))</f>
        <v>0</v>
      </c>
      <c r="K133" s="10">
        <f>IF(CTRL!I133,0,C133*(1-I133)*J133)</f>
        <v>0</v>
      </c>
      <c r="L133" s="8">
        <f>IF(CTRL!I133,0,H133)</f>
        <v>0</v>
      </c>
      <c r="M133" s="19" cm="1">
        <f t="array" ref="M133">IF(CTRL!I133,0,dblfIFL(H133-1,B133))</f>
        <v>0</v>
      </c>
      <c r="N133" s="10">
        <f>IF(CTRL!I133,0,K133*M133)</f>
        <v>0</v>
      </c>
    </row>
    <row r="134" spans="1:14" x14ac:dyDescent="0.25">
      <c r="A134" s="3"/>
      <c r="B134" s="3"/>
      <c r="C134" s="4"/>
      <c r="D134" s="20"/>
      <c r="E134" s="5"/>
      <c r="F134" s="5"/>
      <c r="G134" s="5"/>
      <c r="H134" s="3"/>
      <c r="I134" s="9" cm="1">
        <f t="array" ref="I134">IF(CTRL!I134,0,fCalcoloFDGrad_159(B134,D134,A134,E134,F134,G134))</f>
        <v>0</v>
      </c>
      <c r="J134" s="19" cm="1">
        <f t="array" ref="J134">IF(CTRL!I134,0,dblfIFL(B134-1,A134))</f>
        <v>0</v>
      </c>
      <c r="K134" s="10">
        <f>IF(CTRL!I134,0,C134*(1-I134)*J134)</f>
        <v>0</v>
      </c>
      <c r="L134" s="8">
        <f>IF(CTRL!I134,0,H134)</f>
        <v>0</v>
      </c>
      <c r="M134" s="19" cm="1">
        <f t="array" ref="M134">IF(CTRL!I134,0,dblfIFL(H134-1,B134))</f>
        <v>0</v>
      </c>
      <c r="N134" s="10">
        <f>IF(CTRL!I134,0,K134*M134)</f>
        <v>0</v>
      </c>
    </row>
    <row r="135" spans="1:14" x14ac:dyDescent="0.25">
      <c r="A135" s="3"/>
      <c r="B135" s="3"/>
      <c r="C135" s="4"/>
      <c r="D135" s="20"/>
      <c r="E135" s="5"/>
      <c r="F135" s="5"/>
      <c r="G135" s="5"/>
      <c r="H135" s="3"/>
      <c r="I135" s="9" cm="1">
        <f t="array" ref="I135">IF(CTRL!I135,0,fCalcoloFDGrad_159(B135,D135,A135,E135,F135,G135))</f>
        <v>0</v>
      </c>
      <c r="J135" s="19" cm="1">
        <f t="array" ref="J135">IF(CTRL!I135,0,dblfIFL(B135-1,A135))</f>
        <v>0</v>
      </c>
      <c r="K135" s="10">
        <f>IF(CTRL!I135,0,C135*(1-I135)*J135)</f>
        <v>0</v>
      </c>
      <c r="L135" s="8">
        <f>IF(CTRL!I135,0,H135)</f>
        <v>0</v>
      </c>
      <c r="M135" s="19" cm="1">
        <f t="array" ref="M135">IF(CTRL!I135,0,dblfIFL(H135-1,B135))</f>
        <v>0</v>
      </c>
      <c r="N135" s="10">
        <f>IF(CTRL!I135,0,K135*M135)</f>
        <v>0</v>
      </c>
    </row>
    <row r="136" spans="1:14" x14ac:dyDescent="0.25">
      <c r="A136" s="3"/>
      <c r="B136" s="3"/>
      <c r="C136" s="4"/>
      <c r="D136" s="20"/>
      <c r="E136" s="5"/>
      <c r="F136" s="5"/>
      <c r="G136" s="5"/>
      <c r="H136" s="3"/>
      <c r="I136" s="9" cm="1">
        <f t="array" ref="I136">IF(CTRL!I136,0,fCalcoloFDGrad_159(B136,D136,A136,E136,F136,G136))</f>
        <v>0</v>
      </c>
      <c r="J136" s="19" cm="1">
        <f t="array" ref="J136">IF(CTRL!I136,0,dblfIFL(B136-1,A136))</f>
        <v>0</v>
      </c>
      <c r="K136" s="10">
        <f>IF(CTRL!I136,0,C136*(1-I136)*J136)</f>
        <v>0</v>
      </c>
      <c r="L136" s="8">
        <f>IF(CTRL!I136,0,H136)</f>
        <v>0</v>
      </c>
      <c r="M136" s="19" cm="1">
        <f t="array" ref="M136">IF(CTRL!I136,0,dblfIFL(H136-1,B136))</f>
        <v>0</v>
      </c>
      <c r="N136" s="10">
        <f>IF(CTRL!I136,0,K136*M136)</f>
        <v>0</v>
      </c>
    </row>
    <row r="137" spans="1:14" x14ac:dyDescent="0.25">
      <c r="A137" s="3"/>
      <c r="B137" s="3"/>
      <c r="C137" s="4"/>
      <c r="D137" s="20"/>
      <c r="E137" s="5"/>
      <c r="F137" s="5"/>
      <c r="G137" s="5"/>
      <c r="H137" s="3"/>
      <c r="I137" s="9" cm="1">
        <f t="array" ref="I137">IF(CTRL!I137,0,fCalcoloFDGrad_159(B137,D137,A137,E137,F137,G137))</f>
        <v>0</v>
      </c>
      <c r="J137" s="19" cm="1">
        <f t="array" ref="J137">IF(CTRL!I137,0,dblfIFL(B137-1,A137))</f>
        <v>0</v>
      </c>
      <c r="K137" s="10">
        <f>IF(CTRL!I137,0,C137*(1-I137)*J137)</f>
        <v>0</v>
      </c>
      <c r="L137" s="8">
        <f>IF(CTRL!I137,0,H137)</f>
        <v>0</v>
      </c>
      <c r="M137" s="19" cm="1">
        <f t="array" ref="M137">IF(CTRL!I137,0,dblfIFL(H137-1,B137))</f>
        <v>0</v>
      </c>
      <c r="N137" s="10">
        <f>IF(CTRL!I137,0,K137*M137)</f>
        <v>0</v>
      </c>
    </row>
    <row r="138" spans="1:14" x14ac:dyDescent="0.25">
      <c r="A138" s="3"/>
      <c r="B138" s="3"/>
      <c r="C138" s="4"/>
      <c r="D138" s="20"/>
      <c r="E138" s="5"/>
      <c r="F138" s="5"/>
      <c r="G138" s="5"/>
      <c r="H138" s="3"/>
      <c r="I138" s="9" cm="1">
        <f t="array" ref="I138">IF(CTRL!I138,0,fCalcoloFDGrad_159(B138,D138,A138,E138,F138,G138))</f>
        <v>0</v>
      </c>
      <c r="J138" s="19" cm="1">
        <f t="array" ref="J138">IF(CTRL!I138,0,dblfIFL(B138-1,A138))</f>
        <v>0</v>
      </c>
      <c r="K138" s="10">
        <f>IF(CTRL!I138,0,C138*(1-I138)*J138)</f>
        <v>0</v>
      </c>
      <c r="L138" s="8">
        <f>IF(CTRL!I138,0,H138)</f>
        <v>0</v>
      </c>
      <c r="M138" s="19" cm="1">
        <f t="array" ref="M138">IF(CTRL!I138,0,dblfIFL(H138-1,B138))</f>
        <v>0</v>
      </c>
      <c r="N138" s="10">
        <f>IF(CTRL!I138,0,K138*M138)</f>
        <v>0</v>
      </c>
    </row>
    <row r="139" spans="1:14" x14ac:dyDescent="0.25">
      <c r="A139" s="3"/>
      <c r="B139" s="3"/>
      <c r="C139" s="4"/>
      <c r="D139" s="20"/>
      <c r="E139" s="5"/>
      <c r="F139" s="5"/>
      <c r="G139" s="5"/>
      <c r="H139" s="3"/>
      <c r="I139" s="9" cm="1">
        <f t="array" ref="I139">IF(CTRL!I139,0,fCalcoloFDGrad_159(B139,D139,A139,E139,F139,G139))</f>
        <v>0</v>
      </c>
      <c r="J139" s="19" cm="1">
        <f t="array" ref="J139">IF(CTRL!I139,0,dblfIFL(B139-1,A139))</f>
        <v>0</v>
      </c>
      <c r="K139" s="10">
        <f>IF(CTRL!I139,0,C139*(1-I139)*J139)</f>
        <v>0</v>
      </c>
      <c r="L139" s="8">
        <f>IF(CTRL!I139,0,H139)</f>
        <v>0</v>
      </c>
      <c r="M139" s="19" cm="1">
        <f t="array" ref="M139">IF(CTRL!I139,0,dblfIFL(H139-1,B139))</f>
        <v>0</v>
      </c>
      <c r="N139" s="10">
        <f>IF(CTRL!I139,0,K139*M139)</f>
        <v>0</v>
      </c>
    </row>
    <row r="140" spans="1:14" x14ac:dyDescent="0.25">
      <c r="A140" s="3"/>
      <c r="B140" s="3"/>
      <c r="C140" s="4"/>
      <c r="D140" s="20"/>
      <c r="E140" s="5"/>
      <c r="F140" s="5"/>
      <c r="G140" s="5"/>
      <c r="H140" s="3"/>
      <c r="I140" s="9" cm="1">
        <f t="array" ref="I140">IF(CTRL!I140,0,fCalcoloFDGrad_159(B140,D140,A140,E140,F140,G140))</f>
        <v>0</v>
      </c>
      <c r="J140" s="19" cm="1">
        <f t="array" ref="J140">IF(CTRL!I140,0,dblfIFL(B140-1,A140))</f>
        <v>0</v>
      </c>
      <c r="K140" s="10">
        <f>IF(CTRL!I140,0,C140*(1-I140)*J140)</f>
        <v>0</v>
      </c>
      <c r="L140" s="8">
        <f>IF(CTRL!I140,0,H140)</f>
        <v>0</v>
      </c>
      <c r="M140" s="19" cm="1">
        <f t="array" ref="M140">IF(CTRL!I140,0,dblfIFL(H140-1,B140))</f>
        <v>0</v>
      </c>
      <c r="N140" s="10">
        <f>IF(CTRL!I140,0,K140*M140)</f>
        <v>0</v>
      </c>
    </row>
    <row r="141" spans="1:14" x14ac:dyDescent="0.25">
      <c r="A141" s="3"/>
      <c r="B141" s="3"/>
      <c r="C141" s="4"/>
      <c r="D141" s="20"/>
      <c r="E141" s="5"/>
      <c r="F141" s="5"/>
      <c r="G141" s="5"/>
      <c r="H141" s="3"/>
      <c r="I141" s="9" cm="1">
        <f t="array" ref="I141">IF(CTRL!I141,0,fCalcoloFDGrad_159(B141,D141,A141,E141,F141,G141))</f>
        <v>0</v>
      </c>
      <c r="J141" s="19" cm="1">
        <f t="array" ref="J141">IF(CTRL!I141,0,dblfIFL(B141-1,A141))</f>
        <v>0</v>
      </c>
      <c r="K141" s="10">
        <f>IF(CTRL!I141,0,C141*(1-I141)*J141)</f>
        <v>0</v>
      </c>
      <c r="L141" s="8">
        <f>IF(CTRL!I141,0,H141)</f>
        <v>0</v>
      </c>
      <c r="M141" s="19" cm="1">
        <f t="array" ref="M141">IF(CTRL!I141,0,dblfIFL(H141-1,B141))</f>
        <v>0</v>
      </c>
      <c r="N141" s="10">
        <f>IF(CTRL!I141,0,K141*M141)</f>
        <v>0</v>
      </c>
    </row>
    <row r="142" spans="1:14" x14ac:dyDescent="0.25">
      <c r="A142" s="3"/>
      <c r="B142" s="3"/>
      <c r="C142" s="4"/>
      <c r="D142" s="20"/>
      <c r="E142" s="5"/>
      <c r="F142" s="5"/>
      <c r="G142" s="5"/>
      <c r="H142" s="3"/>
      <c r="I142" s="9" cm="1">
        <f t="array" ref="I142">IF(CTRL!I142,0,fCalcoloFDGrad_159(B142,D142,A142,E142,F142,G142))</f>
        <v>0</v>
      </c>
      <c r="J142" s="19" cm="1">
        <f t="array" ref="J142">IF(CTRL!I142,0,dblfIFL(B142-1,A142))</f>
        <v>0</v>
      </c>
      <c r="K142" s="10">
        <f>IF(CTRL!I142,0,C142*(1-I142)*J142)</f>
        <v>0</v>
      </c>
      <c r="L142" s="8">
        <f>IF(CTRL!I142,0,H142)</f>
        <v>0</v>
      </c>
      <c r="M142" s="19" cm="1">
        <f t="array" ref="M142">IF(CTRL!I142,0,dblfIFL(H142-1,B142))</f>
        <v>0</v>
      </c>
      <c r="N142" s="10">
        <f>IF(CTRL!I142,0,K142*M142)</f>
        <v>0</v>
      </c>
    </row>
    <row r="143" spans="1:14" x14ac:dyDescent="0.25">
      <c r="A143" s="3"/>
      <c r="B143" s="3"/>
      <c r="C143" s="4"/>
      <c r="D143" s="20"/>
      <c r="E143" s="5"/>
      <c r="F143" s="5"/>
      <c r="G143" s="5"/>
      <c r="H143" s="3"/>
      <c r="I143" s="9" cm="1">
        <f t="array" ref="I143">IF(CTRL!I143,0,fCalcoloFDGrad_159(B143,D143,A143,E143,F143,G143))</f>
        <v>0</v>
      </c>
      <c r="J143" s="19" cm="1">
        <f t="array" ref="J143">IF(CTRL!I143,0,dblfIFL(B143-1,A143))</f>
        <v>0</v>
      </c>
      <c r="K143" s="10">
        <f>IF(CTRL!I143,0,C143*(1-I143)*J143)</f>
        <v>0</v>
      </c>
      <c r="L143" s="8">
        <f>IF(CTRL!I143,0,H143)</f>
        <v>0</v>
      </c>
      <c r="M143" s="19" cm="1">
        <f t="array" ref="M143">IF(CTRL!I143,0,dblfIFL(H143-1,B143))</f>
        <v>0</v>
      </c>
      <c r="N143" s="10">
        <f>IF(CTRL!I143,0,K143*M143)</f>
        <v>0</v>
      </c>
    </row>
    <row r="144" spans="1:14" x14ac:dyDescent="0.25">
      <c r="A144" s="3"/>
      <c r="B144" s="3"/>
      <c r="C144" s="4"/>
      <c r="D144" s="20"/>
      <c r="E144" s="5"/>
      <c r="F144" s="5"/>
      <c r="G144" s="5"/>
      <c r="H144" s="3"/>
      <c r="I144" s="9" cm="1">
        <f t="array" ref="I144">IF(CTRL!I144,0,fCalcoloFDGrad_159(B144,D144,A144,E144,F144,G144))</f>
        <v>0</v>
      </c>
      <c r="J144" s="19" cm="1">
        <f t="array" ref="J144">IF(CTRL!I144,0,dblfIFL(B144-1,A144))</f>
        <v>0</v>
      </c>
      <c r="K144" s="10">
        <f>IF(CTRL!I144,0,C144*(1-I144)*J144)</f>
        <v>0</v>
      </c>
      <c r="L144" s="8">
        <f>IF(CTRL!I144,0,H144)</f>
        <v>0</v>
      </c>
      <c r="M144" s="19" cm="1">
        <f t="array" ref="M144">IF(CTRL!I144,0,dblfIFL(H144-1,B144))</f>
        <v>0</v>
      </c>
      <c r="N144" s="10">
        <f>IF(CTRL!I144,0,K144*M144)</f>
        <v>0</v>
      </c>
    </row>
    <row r="145" spans="1:14" x14ac:dyDescent="0.25">
      <c r="A145" s="3"/>
      <c r="B145" s="3"/>
      <c r="C145" s="4"/>
      <c r="D145" s="20"/>
      <c r="E145" s="5"/>
      <c r="F145" s="5"/>
      <c r="G145" s="5"/>
      <c r="H145" s="3"/>
      <c r="I145" s="9" cm="1">
        <f t="array" ref="I145">IF(CTRL!I145,0,fCalcoloFDGrad_159(B145,D145,A145,E145,F145,G145))</f>
        <v>0</v>
      </c>
      <c r="J145" s="19" cm="1">
        <f t="array" ref="J145">IF(CTRL!I145,0,dblfIFL(B145-1,A145))</f>
        <v>0</v>
      </c>
      <c r="K145" s="10">
        <f>IF(CTRL!I145,0,C145*(1-I145)*J145)</f>
        <v>0</v>
      </c>
      <c r="L145" s="8">
        <f>IF(CTRL!I145,0,H145)</f>
        <v>0</v>
      </c>
      <c r="M145" s="19" cm="1">
        <f t="array" ref="M145">IF(CTRL!I145,0,dblfIFL(H145-1,B145))</f>
        <v>0</v>
      </c>
      <c r="N145" s="10">
        <f>IF(CTRL!I145,0,K145*M145)</f>
        <v>0</v>
      </c>
    </row>
    <row r="146" spans="1:14" x14ac:dyDescent="0.25">
      <c r="A146" s="3"/>
      <c r="B146" s="3"/>
      <c r="C146" s="4"/>
      <c r="D146" s="20"/>
      <c r="E146" s="5"/>
      <c r="F146" s="5"/>
      <c r="G146" s="5"/>
      <c r="H146" s="3"/>
      <c r="I146" s="9" cm="1">
        <f t="array" ref="I146">IF(CTRL!I146,0,fCalcoloFDGrad_159(B146,D146,A146,E146,F146,G146))</f>
        <v>0</v>
      </c>
      <c r="J146" s="19" cm="1">
        <f t="array" ref="J146">IF(CTRL!I146,0,dblfIFL(B146-1,A146))</f>
        <v>0</v>
      </c>
      <c r="K146" s="10">
        <f>IF(CTRL!I146,0,C146*(1-I146)*J146)</f>
        <v>0</v>
      </c>
      <c r="L146" s="8">
        <f>IF(CTRL!I146,0,H146)</f>
        <v>0</v>
      </c>
      <c r="M146" s="19" cm="1">
        <f t="array" ref="M146">IF(CTRL!I146,0,dblfIFL(H146-1,B146))</f>
        <v>0</v>
      </c>
      <c r="N146" s="10">
        <f>IF(CTRL!I146,0,K146*M146)</f>
        <v>0</v>
      </c>
    </row>
    <row r="147" spans="1:14" x14ac:dyDescent="0.25">
      <c r="A147" s="3"/>
      <c r="B147" s="3"/>
      <c r="C147" s="4"/>
      <c r="D147" s="20"/>
      <c r="E147" s="5"/>
      <c r="F147" s="5"/>
      <c r="G147" s="5"/>
      <c r="H147" s="3"/>
      <c r="I147" s="9" cm="1">
        <f t="array" ref="I147">IF(CTRL!I147,0,fCalcoloFDGrad_159(B147,D147,A147,E147,F147,G147))</f>
        <v>0</v>
      </c>
      <c r="J147" s="19" cm="1">
        <f t="array" ref="J147">IF(CTRL!I147,0,dblfIFL(B147-1,A147))</f>
        <v>0</v>
      </c>
      <c r="K147" s="10">
        <f>IF(CTRL!I147,0,C147*(1-I147)*J147)</f>
        <v>0</v>
      </c>
      <c r="L147" s="8">
        <f>IF(CTRL!I147,0,H147)</f>
        <v>0</v>
      </c>
      <c r="M147" s="19" cm="1">
        <f t="array" ref="M147">IF(CTRL!I147,0,dblfIFL(H147-1,B147))</f>
        <v>0</v>
      </c>
      <c r="N147" s="10">
        <f>IF(CTRL!I147,0,K147*M147)</f>
        <v>0</v>
      </c>
    </row>
    <row r="148" spans="1:14" x14ac:dyDescent="0.25">
      <c r="A148" s="3"/>
      <c r="B148" s="3"/>
      <c r="C148" s="4"/>
      <c r="D148" s="20"/>
      <c r="E148" s="5"/>
      <c r="F148" s="5"/>
      <c r="G148" s="5"/>
      <c r="H148" s="3"/>
      <c r="I148" s="9" cm="1">
        <f t="array" ref="I148">IF(CTRL!I148,0,fCalcoloFDGrad_159(B148,D148,A148,E148,F148,G148))</f>
        <v>0</v>
      </c>
      <c r="J148" s="19" cm="1">
        <f t="array" ref="J148">IF(CTRL!I148,0,dblfIFL(B148-1,A148))</f>
        <v>0</v>
      </c>
      <c r="K148" s="10">
        <f>IF(CTRL!I148,0,C148*(1-I148)*J148)</f>
        <v>0</v>
      </c>
      <c r="L148" s="8">
        <f>IF(CTRL!I148,0,H148)</f>
        <v>0</v>
      </c>
      <c r="M148" s="19" cm="1">
        <f t="array" ref="M148">IF(CTRL!I148,0,dblfIFL(H148-1,B148))</f>
        <v>0</v>
      </c>
      <c r="N148" s="10">
        <f>IF(CTRL!I148,0,K148*M148)</f>
        <v>0</v>
      </c>
    </row>
    <row r="149" spans="1:14" x14ac:dyDescent="0.25">
      <c r="A149" s="3"/>
      <c r="B149" s="3"/>
      <c r="C149" s="4"/>
      <c r="D149" s="20"/>
      <c r="E149" s="5"/>
      <c r="F149" s="5"/>
      <c r="G149" s="5"/>
      <c r="H149" s="3"/>
      <c r="I149" s="9" cm="1">
        <f t="array" ref="I149">IF(CTRL!I149,0,fCalcoloFDGrad_159(B149,D149,A149,E149,F149,G149))</f>
        <v>0</v>
      </c>
      <c r="J149" s="19" cm="1">
        <f t="array" ref="J149">IF(CTRL!I149,0,dblfIFL(B149-1,A149))</f>
        <v>0</v>
      </c>
      <c r="K149" s="10">
        <f>IF(CTRL!I149,0,C149*(1-I149)*J149)</f>
        <v>0</v>
      </c>
      <c r="L149" s="8">
        <f>IF(CTRL!I149,0,H149)</f>
        <v>0</v>
      </c>
      <c r="M149" s="19" cm="1">
        <f t="array" ref="M149">IF(CTRL!I149,0,dblfIFL(H149-1,B149))</f>
        <v>0</v>
      </c>
      <c r="N149" s="10">
        <f>IF(CTRL!I149,0,K149*M149)</f>
        <v>0</v>
      </c>
    </row>
    <row r="150" spans="1:14" x14ac:dyDescent="0.25">
      <c r="A150" s="3"/>
      <c r="B150" s="3"/>
      <c r="C150" s="4"/>
      <c r="D150" s="20"/>
      <c r="E150" s="5"/>
      <c r="F150" s="5"/>
      <c r="G150" s="5"/>
      <c r="H150" s="3"/>
      <c r="I150" s="9" cm="1">
        <f t="array" ref="I150">IF(CTRL!I150,0,fCalcoloFDGrad_159(B150,D150,A150,E150,F150,G150))</f>
        <v>0</v>
      </c>
      <c r="J150" s="19" cm="1">
        <f t="array" ref="J150">IF(CTRL!I150,0,dblfIFL(B150-1,A150))</f>
        <v>0</v>
      </c>
      <c r="K150" s="10">
        <f>IF(CTRL!I150,0,C150*(1-I150)*J150)</f>
        <v>0</v>
      </c>
      <c r="L150" s="8">
        <f>IF(CTRL!I150,0,H150)</f>
        <v>0</v>
      </c>
      <c r="M150" s="19" cm="1">
        <f t="array" ref="M150">IF(CTRL!I150,0,dblfIFL(H150-1,B150))</f>
        <v>0</v>
      </c>
      <c r="N150" s="10">
        <f>IF(CTRL!I150,0,K150*M150)</f>
        <v>0</v>
      </c>
    </row>
  </sheetData>
  <sheetProtection algorithmName="SHA-512" hashValue="DNiCSQ+1Ml7D/i7gISjv3HpVYTayNHszT8OrB6B60zqZcezR608oKvpaBmeRHyCY7JRIL/oXCfyXZ7JXT/56FA==" saltValue="779upTEKC94OTHMCibrC6g==" spinCount="100000" sheet="1" formatCells="0" formatColumns="0" formatRows="0" insertColumns="0" insertRows="0" insertHyperlinks="0" deleteColumns="0" deleteRows="0" sort="0" autoFilter="0" pivotTables="0"/>
  <mergeCells count="1">
    <mergeCell ref="A2:D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60058-D5B9-49F6-8D81-AFFF633E8673}">
  <sheetPr codeName="Foglio4"/>
  <dimension ref="A1:W150"/>
  <sheetViews>
    <sheetView tabSelected="1" zoomScale="110" zoomScaleNormal="110" workbookViewId="0">
      <pane ySplit="3" topLeftCell="A4" activePane="bottomLeft" state="frozen"/>
      <selection pane="bottomLeft" activeCell="A4" sqref="A4:G4"/>
    </sheetView>
  </sheetViews>
  <sheetFormatPr defaultColWidth="12.7109375" defaultRowHeight="15" x14ac:dyDescent="0.25"/>
  <cols>
    <col min="1" max="2" width="10.7109375" style="2" customWidth="1"/>
    <col min="3" max="3" width="16.7109375" style="2" customWidth="1"/>
    <col min="4" max="5" width="8.7109375" style="2" customWidth="1"/>
    <col min="6" max="6" width="20.7109375" style="2" customWidth="1"/>
    <col min="7" max="8" width="12.7109375" style="2" customWidth="1"/>
    <col min="9" max="9" width="8.28515625" style="2" bestFit="1" customWidth="1"/>
    <col min="10" max="10" width="8.42578125" style="2" bestFit="1" customWidth="1"/>
    <col min="11" max="11" width="9.5703125" style="2" bestFit="1" customWidth="1"/>
    <col min="12" max="14" width="16.7109375" style="2" hidden="1" customWidth="1"/>
    <col min="15" max="15" width="16.7109375" style="2" customWidth="1"/>
    <col min="16" max="16" width="13.85546875" style="2" customWidth="1"/>
    <col min="17" max="17" width="9.5703125" style="2" customWidth="1"/>
    <col min="18" max="18" width="16.7109375" style="2" customWidth="1"/>
    <col min="19" max="19" width="12.7109375" style="18" bestFit="1" customWidth="1"/>
    <col min="20" max="20" width="8.5703125" style="2" bestFit="1" customWidth="1"/>
    <col min="21" max="21" width="16.7109375" style="2" customWidth="1"/>
    <col min="22" max="16384" width="12.7109375" style="2"/>
  </cols>
  <sheetData>
    <row r="1" spans="1:23" x14ac:dyDescent="0.25">
      <c r="A1" s="46" t="s">
        <v>49</v>
      </c>
      <c r="K1" s="13"/>
    </row>
    <row r="2" spans="1:23" x14ac:dyDescent="0.25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1"/>
      <c r="M2" s="1"/>
      <c r="N2" s="1"/>
      <c r="O2" s="1"/>
      <c r="P2" s="1"/>
      <c r="Q2" s="1"/>
    </row>
    <row r="3" spans="1:23" s="12" customFormat="1" ht="45" x14ac:dyDescent="0.25">
      <c r="A3" s="34" t="s">
        <v>35</v>
      </c>
      <c r="B3" s="35" t="s">
        <v>36</v>
      </c>
      <c r="C3" s="11"/>
      <c r="D3" s="16" t="s">
        <v>37</v>
      </c>
      <c r="E3" s="16" t="s">
        <v>22</v>
      </c>
      <c r="F3" s="11"/>
      <c r="G3" s="11" t="s">
        <v>16</v>
      </c>
      <c r="H3" s="11"/>
      <c r="I3" s="17"/>
      <c r="J3" s="11"/>
      <c r="K3" s="17"/>
      <c r="L3" s="11" t="s">
        <v>31</v>
      </c>
      <c r="M3" s="11" t="s">
        <v>32</v>
      </c>
      <c r="N3" s="11" t="s">
        <v>33</v>
      </c>
      <c r="O3" s="11"/>
      <c r="P3" s="17"/>
      <c r="Q3" s="11" t="s">
        <v>28</v>
      </c>
      <c r="R3" s="11"/>
    </row>
    <row r="4" spans="1:23" x14ac:dyDescent="0.25">
      <c r="A4" s="3"/>
      <c r="B4" s="3"/>
      <c r="C4" s="15"/>
      <c r="D4" s="20"/>
      <c r="E4" s="20"/>
      <c r="F4" s="14"/>
      <c r="G4" s="3"/>
      <c r="H4" s="10" cm="1">
        <f t="array" ref="H4">IF(CTRL!S4,0,dblfCS(A4,D4,E4))</f>
        <v>0</v>
      </c>
      <c r="I4" s="19" cm="1">
        <f t="array" ref="I4">IF(CTRL!S4,0,dblfIFL(B4-1,2011))</f>
        <v>0</v>
      </c>
      <c r="J4" s="9" cm="1">
        <f t="array" ref="J4">IF(CTRL!S4,0,fCalcoloFDGrad_159(B4,5,A4))</f>
        <v>0</v>
      </c>
      <c r="K4" s="19" cm="1">
        <f t="array" ref="K4">IF(CTRL!S4,0,dblfIFL(B4-1,A4))</f>
        <v>0</v>
      </c>
      <c r="L4" s="10">
        <f>IF(CTRL!S4,0,C4*K4)</f>
        <v>0</v>
      </c>
      <c r="M4" s="10">
        <f>IF(CTRL!S4,0,H4*F4*I4)</f>
        <v>0</v>
      </c>
      <c r="N4" s="10" cm="1">
        <f t="array" ref="N4">IF(CTRL!S4,0,fCostoStandard(A4,L4,M4))</f>
        <v>0</v>
      </c>
      <c r="O4" s="10">
        <f>IF(CTRL!S4,0,N4*(1-J4))</f>
        <v>0</v>
      </c>
      <c r="P4" s="19" cm="1">
        <f t="array" ref="P4">IF(CTRL!S4,0,dblfIFL(G4-1,B4))</f>
        <v>0</v>
      </c>
      <c r="Q4" s="8">
        <f>IF(CTRL!S4,0,G4)</f>
        <v>0</v>
      </c>
      <c r="R4" s="10">
        <f>IF(CTRL!S4,0,O4*P4)</f>
        <v>0</v>
      </c>
      <c r="S4" s="2"/>
      <c r="T4" s="7"/>
      <c r="U4" s="7"/>
      <c r="V4" s="7"/>
    </row>
    <row r="5" spans="1:23" x14ac:dyDescent="0.25">
      <c r="A5" s="3"/>
      <c r="B5" s="3"/>
      <c r="C5" s="15"/>
      <c r="D5" s="20"/>
      <c r="E5" s="20"/>
      <c r="F5" s="14"/>
      <c r="G5" s="3"/>
      <c r="H5" s="10" cm="1">
        <f t="array" ref="H5">IF(CTRL!S5,0,dblfCS(A5,D5,E5))</f>
        <v>0</v>
      </c>
      <c r="I5" s="19" cm="1">
        <f t="array" ref="I5">IF(CTRL!S5,0,dblfIFL(B5-1,2011))</f>
        <v>0</v>
      </c>
      <c r="J5" s="9" cm="1">
        <f t="array" ref="J5">IF(CTRL!S5,0,fCalcoloFDGrad_159(B5,5,A5))</f>
        <v>0</v>
      </c>
      <c r="K5" s="19" cm="1">
        <f t="array" ref="K5">IF(CTRL!S5,0,dblfIFL(B5-1,A5))</f>
        <v>0</v>
      </c>
      <c r="L5" s="10">
        <f>IF(CTRL!S5,0,C5*K5)</f>
        <v>0</v>
      </c>
      <c r="M5" s="10">
        <f>IF(CTRL!S5,0,H5*F5*I5)</f>
        <v>0</v>
      </c>
      <c r="N5" s="10" cm="1">
        <f t="array" ref="N5">IF(CTRL!S5,0,fCostoStandard(A5,L5,M5))</f>
        <v>0</v>
      </c>
      <c r="O5" s="10">
        <f>IF(CTRL!S5,0,N5*(1-J5))</f>
        <v>0</v>
      </c>
      <c r="P5" s="19" cm="1">
        <f t="array" ref="P5">IF(CTRL!S5,0,dblfIFL(G5-1,B5))</f>
        <v>0</v>
      </c>
      <c r="Q5" s="8">
        <f>IF(CTRL!S5,0,G5)</f>
        <v>0</v>
      </c>
      <c r="R5" s="10">
        <f>IF(CTRL!S5,0,O5*P5)</f>
        <v>0</v>
      </c>
      <c r="S5" s="2"/>
      <c r="T5" s="6"/>
      <c r="U5" s="55"/>
      <c r="V5" s="55"/>
    </row>
    <row r="6" spans="1:23" x14ac:dyDescent="0.25">
      <c r="A6" s="3"/>
      <c r="B6" s="3"/>
      <c r="C6" s="15"/>
      <c r="D6" s="20"/>
      <c r="E6" s="20"/>
      <c r="F6" s="14"/>
      <c r="G6" s="3"/>
      <c r="H6" s="10" cm="1">
        <f t="array" ref="H6">IF(CTRL!S6,0,dblfCS(A6,D6,E6))</f>
        <v>0</v>
      </c>
      <c r="I6" s="19" cm="1">
        <f t="array" ref="I6">IF(CTRL!S6,0,dblfIFL(B6-1,2011))</f>
        <v>0</v>
      </c>
      <c r="J6" s="9" cm="1">
        <f t="array" ref="J6">IF(CTRL!S6,0,fCalcoloFDGrad_159(B6,5,A6))</f>
        <v>0</v>
      </c>
      <c r="K6" s="19" cm="1">
        <f t="array" ref="K6">IF(CTRL!S6,0,dblfIFL(B6-1,A6))</f>
        <v>0</v>
      </c>
      <c r="L6" s="10">
        <f>IF(CTRL!S6,0,C6*K6)</f>
        <v>0</v>
      </c>
      <c r="M6" s="10">
        <f>IF(CTRL!S6,0,H6*F6*I6)</f>
        <v>0</v>
      </c>
      <c r="N6" s="10" cm="1">
        <f t="array" ref="N6">IF(CTRL!S6,0,fCostoStandard(A6,L6,M6))</f>
        <v>0</v>
      </c>
      <c r="O6" s="10">
        <f>IF(CTRL!S6,0,N6*(1-J6))</f>
        <v>0</v>
      </c>
      <c r="P6" s="19" cm="1">
        <f t="array" ref="P6">IF(CTRL!S6,0,dblfIFL(G6-1,B6))</f>
        <v>0</v>
      </c>
      <c r="Q6" s="8">
        <f>IF(CTRL!S6,0,G6)</f>
        <v>0</v>
      </c>
      <c r="R6" s="10">
        <f>IF(CTRL!S6,0,O6*P6)</f>
        <v>0</v>
      </c>
      <c r="S6" s="1"/>
      <c r="T6" s="54"/>
      <c r="U6" s="55"/>
      <c r="V6" s="56"/>
    </row>
    <row r="7" spans="1:23" x14ac:dyDescent="0.25">
      <c r="A7" s="3"/>
      <c r="B7" s="3"/>
      <c r="C7" s="15"/>
      <c r="D7" s="20"/>
      <c r="E7" s="20"/>
      <c r="F7" s="14"/>
      <c r="G7" s="3"/>
      <c r="H7" s="10" cm="1">
        <f t="array" ref="H7">IF(CTRL!S7,0,dblfCS(A7,D7,E7))</f>
        <v>0</v>
      </c>
      <c r="I7" s="19" cm="1">
        <f t="array" ref="I7">IF(CTRL!S7,0,dblfIFL(B7-1,2011))</f>
        <v>0</v>
      </c>
      <c r="J7" s="9" cm="1">
        <f t="array" ref="J7">IF(CTRL!S7,0,fCalcoloFDGrad_159(B7,5,A7))</f>
        <v>0</v>
      </c>
      <c r="K7" s="19" cm="1">
        <f t="array" ref="K7">IF(CTRL!S7,0,dblfIFL(B7-1,A7))</f>
        <v>0</v>
      </c>
      <c r="L7" s="10">
        <f>IF(CTRL!S7,0,C7*K7)</f>
        <v>0</v>
      </c>
      <c r="M7" s="10">
        <f>IF(CTRL!S7,0,H7*F7*I7)</f>
        <v>0</v>
      </c>
      <c r="N7" s="10" cm="1">
        <f t="array" ref="N7">IF(CTRL!S7,0,fCostoStandard(A7,L7,M7))</f>
        <v>0</v>
      </c>
      <c r="O7" s="10">
        <f>IF(CTRL!S7,0,N7*(1-J7))</f>
        <v>0</v>
      </c>
      <c r="P7" s="19" cm="1">
        <f t="array" ref="P7">IF(CTRL!S7,0,dblfIFL(G7-1,B7))</f>
        <v>0</v>
      </c>
      <c r="Q7" s="8">
        <f>IF(CTRL!S7,0,G7)</f>
        <v>0</v>
      </c>
      <c r="R7" s="10">
        <f>IF(CTRL!S7,0,O7*P7)</f>
        <v>0</v>
      </c>
      <c r="S7" s="2"/>
      <c r="U7" s="55"/>
      <c r="V7" s="56"/>
    </row>
    <row r="8" spans="1:23" x14ac:dyDescent="0.25">
      <c r="A8" s="3"/>
      <c r="B8" s="3"/>
      <c r="C8" s="15"/>
      <c r="D8" s="20"/>
      <c r="E8" s="20"/>
      <c r="F8" s="14"/>
      <c r="G8" s="3"/>
      <c r="H8" s="10" cm="1">
        <f t="array" ref="H8">IF(CTRL!S8,0,dblfCS(A8,D8,E8))</f>
        <v>0</v>
      </c>
      <c r="I8" s="19" cm="1">
        <f t="array" ref="I8">IF(CTRL!S8,0,dblfIFL(B8-1,2011))</f>
        <v>0</v>
      </c>
      <c r="J8" s="9" cm="1">
        <f t="array" ref="J8">IF(CTRL!S8,0,fCalcoloFDGrad_159(B8,5,A8))</f>
        <v>0</v>
      </c>
      <c r="K8" s="19" cm="1">
        <f t="array" ref="K8">IF(CTRL!S8,0,dblfIFL(B8-1,A8))</f>
        <v>0</v>
      </c>
      <c r="L8" s="10">
        <f>IF(CTRL!S8,0,C8*K8)</f>
        <v>0</v>
      </c>
      <c r="M8" s="10">
        <f>IF(CTRL!S8,0,H8*F8*I8)</f>
        <v>0</v>
      </c>
      <c r="N8" s="10" cm="1">
        <f t="array" ref="N8">IF(CTRL!S8,0,fCostoStandard(A8,L8,M8))</f>
        <v>0</v>
      </c>
      <c r="O8" s="10">
        <f>IF(CTRL!S8,0,N8*(1-J8))</f>
        <v>0</v>
      </c>
      <c r="P8" s="19" cm="1">
        <f t="array" ref="P8">IF(CTRL!S8,0,dblfIFL(G8-1,B8))</f>
        <v>0</v>
      </c>
      <c r="Q8" s="8">
        <f>IF(CTRL!S8,0,G8)</f>
        <v>0</v>
      </c>
      <c r="R8" s="10">
        <f>IF(CTRL!S8,0,O8*P8)</f>
        <v>0</v>
      </c>
      <c r="S8" s="2"/>
      <c r="U8" s="55"/>
      <c r="V8" s="56"/>
      <c r="W8" s="57"/>
    </row>
    <row r="9" spans="1:23" x14ac:dyDescent="0.25">
      <c r="A9" s="3"/>
      <c r="B9" s="3"/>
      <c r="C9" s="15"/>
      <c r="D9" s="20"/>
      <c r="E9" s="20"/>
      <c r="F9" s="14"/>
      <c r="G9" s="3"/>
      <c r="H9" s="10" cm="1">
        <f t="array" ref="H9">IF(CTRL!S9,0,dblfCS(A9,D9,E9))</f>
        <v>0</v>
      </c>
      <c r="I9" s="19" cm="1">
        <f t="array" ref="I9">IF(CTRL!S9,0,dblfIFL(B9-1,2011))</f>
        <v>0</v>
      </c>
      <c r="J9" s="9" cm="1">
        <f t="array" ref="J9">IF(CTRL!S9,0,fCalcoloFDGrad_159(B9,5,A9))</f>
        <v>0</v>
      </c>
      <c r="K9" s="19" cm="1">
        <f t="array" ref="K9">IF(CTRL!S9,0,dblfIFL(B9-1,A9))</f>
        <v>0</v>
      </c>
      <c r="L9" s="10">
        <f>IF(CTRL!S9,0,C9*K9)</f>
        <v>0</v>
      </c>
      <c r="M9" s="10">
        <f>IF(CTRL!S9,0,H9*F9*I9)</f>
        <v>0</v>
      </c>
      <c r="N9" s="10" cm="1">
        <f t="array" ref="N9">IF(CTRL!S9,0,fCostoStandard(A9,L9,M9))</f>
        <v>0</v>
      </c>
      <c r="O9" s="10">
        <f>IF(CTRL!S9,0,N9*(1-J9))</f>
        <v>0</v>
      </c>
      <c r="P9" s="19" cm="1">
        <f t="array" ref="P9">IF(CTRL!S9,0,dblfIFL(G9-1,B9))</f>
        <v>0</v>
      </c>
      <c r="Q9" s="8">
        <f>IF(CTRL!S9,0,G9)</f>
        <v>0</v>
      </c>
      <c r="R9" s="10">
        <f>IF(CTRL!S9,0,O9*P9)</f>
        <v>0</v>
      </c>
      <c r="S9" s="2"/>
      <c r="U9" s="55"/>
      <c r="V9" s="56"/>
    </row>
    <row r="10" spans="1:23" x14ac:dyDescent="0.25">
      <c r="A10" s="3"/>
      <c r="B10" s="3"/>
      <c r="C10" s="15"/>
      <c r="D10" s="20"/>
      <c r="E10" s="20"/>
      <c r="F10" s="14"/>
      <c r="G10" s="3"/>
      <c r="H10" s="10" cm="1">
        <f t="array" ref="H10">IF(CTRL!S10,0,dblfCS(A10,D10,E10))</f>
        <v>0</v>
      </c>
      <c r="I10" s="19" cm="1">
        <f t="array" ref="I10">IF(CTRL!S10,0,dblfIFL(B10-1,2011))</f>
        <v>0</v>
      </c>
      <c r="J10" s="9" cm="1">
        <f t="array" ref="J10">IF(CTRL!S10,0,fCalcoloFDGrad_159(B10,5,A10))</f>
        <v>0</v>
      </c>
      <c r="K10" s="19" cm="1">
        <f t="array" ref="K10">IF(CTRL!S10,0,dblfIFL(B10-1,A10))</f>
        <v>0</v>
      </c>
      <c r="L10" s="10">
        <f>IF(CTRL!S10,0,C10*K10)</f>
        <v>0</v>
      </c>
      <c r="M10" s="10">
        <f>IF(CTRL!S10,0,H10*F10*I10)</f>
        <v>0</v>
      </c>
      <c r="N10" s="10" cm="1">
        <f t="array" ref="N10">IF(CTRL!S10,0,fCostoStandard(A10,L10,M10))</f>
        <v>0</v>
      </c>
      <c r="O10" s="10">
        <f>IF(CTRL!S10,0,N10*(1-J10))</f>
        <v>0</v>
      </c>
      <c r="P10" s="19" cm="1">
        <f t="array" ref="P10">IF(CTRL!S10,0,dblfIFL(G10-1,B10))</f>
        <v>0</v>
      </c>
      <c r="Q10" s="8">
        <f>IF(CTRL!S10,0,G10)</f>
        <v>0</v>
      </c>
      <c r="R10" s="10">
        <f>IF(CTRL!S10,0,O10*P10)</f>
        <v>0</v>
      </c>
      <c r="S10" s="2"/>
      <c r="U10" s="55"/>
      <c r="V10" s="56"/>
    </row>
    <row r="11" spans="1:23" x14ac:dyDescent="0.25">
      <c r="A11" s="3"/>
      <c r="B11" s="3"/>
      <c r="C11" s="15"/>
      <c r="D11" s="20"/>
      <c r="E11" s="20"/>
      <c r="F11" s="14"/>
      <c r="G11" s="3"/>
      <c r="H11" s="10" cm="1">
        <f t="array" ref="H11">IF(CTRL!S11,0,dblfCS(A11,D11,E11))</f>
        <v>0</v>
      </c>
      <c r="I11" s="19" cm="1">
        <f t="array" ref="I11">IF(CTRL!S11,0,dblfIFL(B11-1,2011))</f>
        <v>0</v>
      </c>
      <c r="J11" s="9" cm="1">
        <f t="array" ref="J11">IF(CTRL!S11,0,fCalcoloFDGrad_159(B11,5,A11))</f>
        <v>0</v>
      </c>
      <c r="K11" s="19" cm="1">
        <f t="array" ref="K11">IF(CTRL!S11,0,dblfIFL(B11-1,A11))</f>
        <v>0</v>
      </c>
      <c r="L11" s="10">
        <f>IF(CTRL!S11,0,C11*K11)</f>
        <v>0</v>
      </c>
      <c r="M11" s="10">
        <f>IF(CTRL!S11,0,H11*F11*I11)</f>
        <v>0</v>
      </c>
      <c r="N11" s="10" cm="1">
        <f t="array" ref="N11">IF(CTRL!S11,0,fCostoStandard(A11,L11,M11))</f>
        <v>0</v>
      </c>
      <c r="O11" s="10">
        <f>IF(CTRL!S11,0,N11*(1-J11))</f>
        <v>0</v>
      </c>
      <c r="P11" s="19" cm="1">
        <f t="array" ref="P11">IF(CTRL!S11,0,dblfIFL(G11-1,B11))</f>
        <v>0</v>
      </c>
      <c r="Q11" s="8">
        <f>IF(CTRL!S11,0,G11)</f>
        <v>0</v>
      </c>
      <c r="R11" s="10">
        <f>IF(CTRL!S11,0,O11*P11)</f>
        <v>0</v>
      </c>
      <c r="S11" s="2"/>
      <c r="T11"/>
      <c r="U11" s="55"/>
      <c r="V11" s="56"/>
    </row>
    <row r="12" spans="1:23" x14ac:dyDescent="0.25">
      <c r="A12" s="3"/>
      <c r="B12" s="3"/>
      <c r="C12" s="15"/>
      <c r="D12" s="20"/>
      <c r="E12" s="20"/>
      <c r="F12" s="14"/>
      <c r="G12" s="3"/>
      <c r="H12" s="10" cm="1">
        <f t="array" ref="H12">IF(CTRL!S12,0,dblfCS(A12,D12,E12))</f>
        <v>0</v>
      </c>
      <c r="I12" s="19" cm="1">
        <f t="array" ref="I12">IF(CTRL!S12,0,dblfIFL(B12-1,2011))</f>
        <v>0</v>
      </c>
      <c r="J12" s="9" cm="1">
        <f t="array" ref="J12">IF(CTRL!S12,0,fCalcoloFDGrad_159(B12,5,A12))</f>
        <v>0</v>
      </c>
      <c r="K12" s="19" cm="1">
        <f t="array" ref="K12">IF(CTRL!S12,0,dblfIFL(B12-1,A12))</f>
        <v>0</v>
      </c>
      <c r="L12" s="10">
        <f>IF(CTRL!S12,0,C12*K12)</f>
        <v>0</v>
      </c>
      <c r="M12" s="10">
        <f>IF(CTRL!S12,0,H12*F12*I12)</f>
        <v>0</v>
      </c>
      <c r="N12" s="10" cm="1">
        <f t="array" ref="N12">IF(CTRL!S12,0,fCostoStandard(A12,L12,M12))</f>
        <v>0</v>
      </c>
      <c r="O12" s="10">
        <f>IF(CTRL!S12,0,N12*(1-J12))</f>
        <v>0</v>
      </c>
      <c r="P12" s="19" cm="1">
        <f t="array" ref="P12">IF(CTRL!S12,0,dblfIFL(G12-1,B12))</f>
        <v>0</v>
      </c>
      <c r="Q12" s="8">
        <f>IF(CTRL!S12,0,G12)</f>
        <v>0</v>
      </c>
      <c r="R12" s="10">
        <f>IF(CTRL!S12,0,O12*P12)</f>
        <v>0</v>
      </c>
      <c r="S12" s="2"/>
      <c r="U12" s="55"/>
      <c r="V12" s="56"/>
    </row>
    <row r="13" spans="1:23" x14ac:dyDescent="0.25">
      <c r="A13" s="3"/>
      <c r="B13" s="3"/>
      <c r="C13" s="15"/>
      <c r="D13" s="20"/>
      <c r="E13" s="20"/>
      <c r="F13" s="14"/>
      <c r="G13" s="3"/>
      <c r="H13" s="10" cm="1">
        <f t="array" ref="H13">IF(CTRL!S13,0,dblfCS(A13,D13,E13))</f>
        <v>0</v>
      </c>
      <c r="I13" s="19" cm="1">
        <f t="array" ref="I13">IF(CTRL!S13,0,dblfIFL(B13-1,2011))</f>
        <v>0</v>
      </c>
      <c r="J13" s="9" cm="1">
        <f t="array" ref="J13">IF(CTRL!S13,0,fCalcoloFDGrad_159(B13,5,A13))</f>
        <v>0</v>
      </c>
      <c r="K13" s="19" cm="1">
        <f t="array" ref="K13">IF(CTRL!S13,0,dblfIFL(B13-1,A13))</f>
        <v>0</v>
      </c>
      <c r="L13" s="10">
        <f>IF(CTRL!S13,0,C13*K13)</f>
        <v>0</v>
      </c>
      <c r="M13" s="10">
        <f>IF(CTRL!S13,0,H13*F13*I13)</f>
        <v>0</v>
      </c>
      <c r="N13" s="10" cm="1">
        <f t="array" ref="N13">IF(CTRL!S13,0,fCostoStandard(A13,L13,M13))</f>
        <v>0</v>
      </c>
      <c r="O13" s="10">
        <f>IF(CTRL!S13,0,N13*(1-J13))</f>
        <v>0</v>
      </c>
      <c r="P13" s="19" cm="1">
        <f t="array" ref="P13">IF(CTRL!S13,0,dblfIFL(G13-1,B13))</f>
        <v>0</v>
      </c>
      <c r="Q13" s="8">
        <f>IF(CTRL!S13,0,G13)</f>
        <v>0</v>
      </c>
      <c r="R13" s="10">
        <f>IF(CTRL!S13,0,O13*P13)</f>
        <v>0</v>
      </c>
      <c r="S13" s="2"/>
      <c r="U13" s="55"/>
      <c r="V13" s="56"/>
    </row>
    <row r="14" spans="1:23" x14ac:dyDescent="0.25">
      <c r="A14" s="3"/>
      <c r="B14" s="3"/>
      <c r="C14" s="15"/>
      <c r="D14" s="20"/>
      <c r="E14" s="20"/>
      <c r="F14" s="14"/>
      <c r="G14" s="3"/>
      <c r="H14" s="10" cm="1">
        <f t="array" ref="H14">IF(CTRL!S14,0,dblfCS(A14,D14,E14))</f>
        <v>0</v>
      </c>
      <c r="I14" s="19" cm="1">
        <f t="array" ref="I14">IF(CTRL!S14,0,dblfIFL(B14-1,2011))</f>
        <v>0</v>
      </c>
      <c r="J14" s="9" cm="1">
        <f t="array" ref="J14">IF(CTRL!S14,0,fCalcoloFDGrad_159(B14,5,A14))</f>
        <v>0</v>
      </c>
      <c r="K14" s="19" cm="1">
        <f t="array" ref="K14">IF(CTRL!S14,0,dblfIFL(B14-1,A14))</f>
        <v>0</v>
      </c>
      <c r="L14" s="10">
        <f>IF(CTRL!S14,0,C14*K14)</f>
        <v>0</v>
      </c>
      <c r="M14" s="10">
        <f>IF(CTRL!S14,0,H14*F14*I14)</f>
        <v>0</v>
      </c>
      <c r="N14" s="10" cm="1">
        <f t="array" ref="N14">IF(CTRL!S14,0,fCostoStandard(A14,L14,M14))</f>
        <v>0</v>
      </c>
      <c r="O14" s="10">
        <f>IF(CTRL!S14,0,N14*(1-J14))</f>
        <v>0</v>
      </c>
      <c r="P14" s="19" cm="1">
        <f t="array" ref="P14">IF(CTRL!S14,0,dblfIFL(G14-1,B14))</f>
        <v>0</v>
      </c>
      <c r="Q14" s="8">
        <f>IF(CTRL!S14,0,G14)</f>
        <v>0</v>
      </c>
      <c r="R14" s="10">
        <f>IF(CTRL!S14,0,O14*P14)</f>
        <v>0</v>
      </c>
      <c r="S14" s="2"/>
      <c r="U14" s="55"/>
      <c r="V14" s="56"/>
    </row>
    <row r="15" spans="1:23" x14ac:dyDescent="0.25">
      <c r="A15" s="3"/>
      <c r="B15" s="3"/>
      <c r="C15" s="15"/>
      <c r="D15" s="20"/>
      <c r="E15" s="20"/>
      <c r="F15" s="14"/>
      <c r="G15" s="3"/>
      <c r="H15" s="10" cm="1">
        <f t="array" ref="H15">IF(CTRL!S15,0,dblfCS(A15,D15,E15))</f>
        <v>0</v>
      </c>
      <c r="I15" s="19" cm="1">
        <f t="array" ref="I15">IF(CTRL!S15,0,dblfIFL(B15-1,2011))</f>
        <v>0</v>
      </c>
      <c r="J15" s="9" cm="1">
        <f t="array" ref="J15">IF(CTRL!S15,0,fCalcoloFDGrad_159(B15,5,A15))</f>
        <v>0</v>
      </c>
      <c r="K15" s="19" cm="1">
        <f t="array" ref="K15">IF(CTRL!S15,0,dblfIFL(B15-1,A15))</f>
        <v>0</v>
      </c>
      <c r="L15" s="10">
        <f>IF(CTRL!S15,0,C15*K15)</f>
        <v>0</v>
      </c>
      <c r="M15" s="10">
        <f>IF(CTRL!S15,0,H15*F15*I15)</f>
        <v>0</v>
      </c>
      <c r="N15" s="10" cm="1">
        <f t="array" ref="N15">IF(CTRL!S15,0,fCostoStandard(A15,L15,M15))</f>
        <v>0</v>
      </c>
      <c r="O15" s="10">
        <f>IF(CTRL!S15,0,N15*(1-J15))</f>
        <v>0</v>
      </c>
      <c r="P15" s="19" cm="1">
        <f t="array" ref="P15">IF(CTRL!S15,0,dblfIFL(G15-1,B15))</f>
        <v>0</v>
      </c>
      <c r="Q15" s="8">
        <f>IF(CTRL!S15,0,G15)</f>
        <v>0</v>
      </c>
      <c r="R15" s="10">
        <f>IF(CTRL!S15,0,O15*P15)</f>
        <v>0</v>
      </c>
      <c r="S15" s="2"/>
      <c r="V15" s="56"/>
    </row>
    <row r="16" spans="1:23" x14ac:dyDescent="0.25">
      <c r="A16" s="3"/>
      <c r="B16" s="3"/>
      <c r="C16" s="15"/>
      <c r="D16" s="20"/>
      <c r="E16" s="20"/>
      <c r="F16" s="14"/>
      <c r="G16" s="3"/>
      <c r="H16" s="10" cm="1">
        <f t="array" ref="H16">IF(CTRL!S16,0,dblfCS(A16,D16,E16))</f>
        <v>0</v>
      </c>
      <c r="I16" s="19" cm="1">
        <f t="array" ref="I16">IF(CTRL!S16,0,dblfIFL(B16-1,2011))</f>
        <v>0</v>
      </c>
      <c r="J16" s="9" cm="1">
        <f t="array" ref="J16">IF(CTRL!S16,0,fCalcoloFDGrad_159(B16,5,A16))</f>
        <v>0</v>
      </c>
      <c r="K16" s="19" cm="1">
        <f t="array" ref="K16">IF(CTRL!S16,0,dblfIFL(B16-1,A16))</f>
        <v>0</v>
      </c>
      <c r="L16" s="10">
        <f>IF(CTRL!S16,0,C16*K16)</f>
        <v>0</v>
      </c>
      <c r="M16" s="10">
        <f>IF(CTRL!S16,0,H16*F16*I16)</f>
        <v>0</v>
      </c>
      <c r="N16" s="10" cm="1">
        <f t="array" ref="N16">IF(CTRL!S16,0,fCostoStandard(A16,L16,M16))</f>
        <v>0</v>
      </c>
      <c r="O16" s="10">
        <f>IF(CTRL!S16,0,N16*(1-J16))</f>
        <v>0</v>
      </c>
      <c r="P16" s="19" cm="1">
        <f t="array" ref="P16">IF(CTRL!S16,0,dblfIFL(G16-1,B16))</f>
        <v>0</v>
      </c>
      <c r="Q16" s="8">
        <f>IF(CTRL!S16,0,G16)</f>
        <v>0</v>
      </c>
      <c r="R16" s="10">
        <f>IF(CTRL!S16,0,O16*P16)</f>
        <v>0</v>
      </c>
      <c r="S16" s="2"/>
      <c r="V16" s="56"/>
    </row>
    <row r="17" spans="1:22" x14ac:dyDescent="0.25">
      <c r="A17" s="3"/>
      <c r="B17" s="3"/>
      <c r="C17" s="15"/>
      <c r="D17" s="20"/>
      <c r="E17" s="20"/>
      <c r="F17" s="14"/>
      <c r="G17" s="3"/>
      <c r="H17" s="10" cm="1">
        <f t="array" ref="H17">IF(CTRL!S17,0,dblfCS(A17,D17,E17))</f>
        <v>0</v>
      </c>
      <c r="I17" s="19" cm="1">
        <f t="array" ref="I17">IF(CTRL!S17,0,dblfIFL(B17-1,2011))</f>
        <v>0</v>
      </c>
      <c r="J17" s="9" cm="1">
        <f t="array" ref="J17">IF(CTRL!S17,0,fCalcoloFDGrad_159(B17,5,A17))</f>
        <v>0</v>
      </c>
      <c r="K17" s="19" cm="1">
        <f t="array" ref="K17">IF(CTRL!S17,0,dblfIFL(B17-1,A17))</f>
        <v>0</v>
      </c>
      <c r="L17" s="10">
        <f>IF(CTRL!S17,0,C17*K17)</f>
        <v>0</v>
      </c>
      <c r="M17" s="10">
        <f>IF(CTRL!S17,0,H17*F17*I17)</f>
        <v>0</v>
      </c>
      <c r="N17" s="10" cm="1">
        <f t="array" ref="N17">IF(CTRL!S17,0,fCostoStandard(A17,L17,M17))</f>
        <v>0</v>
      </c>
      <c r="O17" s="10">
        <f>IF(CTRL!S17,0,N17*(1-J17))</f>
        <v>0</v>
      </c>
      <c r="P17" s="19" cm="1">
        <f t="array" ref="P17">IF(CTRL!S17,0,dblfIFL(G17-1,B17))</f>
        <v>0</v>
      </c>
      <c r="Q17" s="8">
        <f>IF(CTRL!S17,0,G17)</f>
        <v>0</v>
      </c>
      <c r="R17" s="10">
        <f>IF(CTRL!S17,0,O17*P17)</f>
        <v>0</v>
      </c>
      <c r="S17" s="2"/>
      <c r="V17" s="56"/>
    </row>
    <row r="18" spans="1:22" x14ac:dyDescent="0.25">
      <c r="A18" s="3"/>
      <c r="B18" s="3"/>
      <c r="C18" s="15"/>
      <c r="D18" s="20"/>
      <c r="E18" s="20"/>
      <c r="F18" s="14"/>
      <c r="G18" s="3"/>
      <c r="H18" s="10" cm="1">
        <f t="array" ref="H18">IF(CTRL!S18,0,dblfCS(A18,D18,E18))</f>
        <v>0</v>
      </c>
      <c r="I18" s="19" cm="1">
        <f t="array" ref="I18">IF(CTRL!S18,0,dblfIFL(B18-1,2011))</f>
        <v>0</v>
      </c>
      <c r="J18" s="9" cm="1">
        <f t="array" ref="J18">IF(CTRL!S18,0,fCalcoloFDGrad_159(B18,5,A18))</f>
        <v>0</v>
      </c>
      <c r="K18" s="19" cm="1">
        <f t="array" ref="K18">IF(CTRL!S18,0,dblfIFL(B18-1,A18))</f>
        <v>0</v>
      </c>
      <c r="L18" s="10">
        <f>IF(CTRL!S18,0,C18*K18)</f>
        <v>0</v>
      </c>
      <c r="M18" s="10">
        <f>IF(CTRL!S18,0,H18*F18*I18)</f>
        <v>0</v>
      </c>
      <c r="N18" s="10" cm="1">
        <f t="array" ref="N18">IF(CTRL!S18,0,fCostoStandard(A18,L18,M18))</f>
        <v>0</v>
      </c>
      <c r="O18" s="10">
        <f>IF(CTRL!S18,0,N18*(1-J18))</f>
        <v>0</v>
      </c>
      <c r="P18" s="19" cm="1">
        <f t="array" ref="P18">IF(CTRL!S18,0,dblfIFL(G18-1,B18))</f>
        <v>0</v>
      </c>
      <c r="Q18" s="8">
        <f>IF(CTRL!S18,0,G18)</f>
        <v>0</v>
      </c>
      <c r="R18" s="10">
        <f>IF(CTRL!S18,0,O18*P18)</f>
        <v>0</v>
      </c>
      <c r="S18" s="2"/>
      <c r="V18" s="56"/>
    </row>
    <row r="19" spans="1:22" x14ac:dyDescent="0.25">
      <c r="A19" s="3"/>
      <c r="B19" s="3"/>
      <c r="C19" s="15"/>
      <c r="D19" s="20"/>
      <c r="E19" s="20"/>
      <c r="F19" s="14"/>
      <c r="G19" s="3"/>
      <c r="H19" s="10" cm="1">
        <f t="array" ref="H19">IF(CTRL!S19,0,dblfCS(A19,D19,E19))</f>
        <v>0</v>
      </c>
      <c r="I19" s="19" cm="1">
        <f t="array" ref="I19">IF(CTRL!S19,0,dblfIFL(B19-1,2011))</f>
        <v>0</v>
      </c>
      <c r="J19" s="9" cm="1">
        <f t="array" ref="J19">IF(CTRL!S19,0,fCalcoloFDGrad_159(B19,5,A19))</f>
        <v>0</v>
      </c>
      <c r="K19" s="19" cm="1">
        <f t="array" ref="K19">IF(CTRL!S19,0,dblfIFL(B19-1,A19))</f>
        <v>0</v>
      </c>
      <c r="L19" s="10">
        <f>IF(CTRL!S19,0,C19*K19)</f>
        <v>0</v>
      </c>
      <c r="M19" s="10">
        <f>IF(CTRL!S19,0,H19*F19*I19)</f>
        <v>0</v>
      </c>
      <c r="N19" s="10" cm="1">
        <f t="array" ref="N19">IF(CTRL!S19,0,fCostoStandard(A19,L19,M19))</f>
        <v>0</v>
      </c>
      <c r="O19" s="10">
        <f>IF(CTRL!S19,0,N19*(1-J19))</f>
        <v>0</v>
      </c>
      <c r="P19" s="19" cm="1">
        <f t="array" ref="P19">IF(CTRL!S19,0,dblfIFL(G19-1,B19))</f>
        <v>0</v>
      </c>
      <c r="Q19" s="8">
        <f>IF(CTRL!S19,0,G19)</f>
        <v>0</v>
      </c>
      <c r="R19" s="10">
        <f>IF(CTRL!S19,0,O19*P19)</f>
        <v>0</v>
      </c>
      <c r="S19" s="2"/>
      <c r="V19" s="56"/>
    </row>
    <row r="20" spans="1:22" x14ac:dyDescent="0.25">
      <c r="A20" s="3"/>
      <c r="B20" s="3"/>
      <c r="C20" s="15"/>
      <c r="D20" s="20"/>
      <c r="E20" s="20"/>
      <c r="F20" s="14"/>
      <c r="G20" s="3"/>
      <c r="H20" s="10" cm="1">
        <f t="array" ref="H20">IF(CTRL!S20,0,dblfCS(A20,D20,E20))</f>
        <v>0</v>
      </c>
      <c r="I20" s="19" cm="1">
        <f t="array" ref="I20">IF(CTRL!S20,0,dblfIFL(B20-1,2011))</f>
        <v>0</v>
      </c>
      <c r="J20" s="9" cm="1">
        <f t="array" ref="J20">IF(CTRL!S20,0,fCalcoloFDGrad_159(B20,5,A20))</f>
        <v>0</v>
      </c>
      <c r="K20" s="19" cm="1">
        <f t="array" ref="K20">IF(CTRL!S20,0,dblfIFL(B20-1,A20))</f>
        <v>0</v>
      </c>
      <c r="L20" s="10">
        <f>IF(CTRL!S20,0,C20*K20)</f>
        <v>0</v>
      </c>
      <c r="M20" s="10">
        <f>IF(CTRL!S20,0,H20*F20*I20)</f>
        <v>0</v>
      </c>
      <c r="N20" s="10" cm="1">
        <f t="array" ref="N20">IF(CTRL!S20,0,fCostoStandard(A20,L20,M20))</f>
        <v>0</v>
      </c>
      <c r="O20" s="10">
        <f>IF(CTRL!S20,0,N20*(1-J20))</f>
        <v>0</v>
      </c>
      <c r="P20" s="19" cm="1">
        <f t="array" ref="P20">IF(CTRL!S20,0,dblfIFL(G20-1,B20))</f>
        <v>0</v>
      </c>
      <c r="Q20" s="8">
        <f>IF(CTRL!S20,0,G20)</f>
        <v>0</v>
      </c>
      <c r="R20" s="10">
        <f>IF(CTRL!S20,0,O20*P20)</f>
        <v>0</v>
      </c>
      <c r="S20" s="2"/>
      <c r="V20" s="56"/>
    </row>
    <row r="21" spans="1:22" x14ac:dyDescent="0.25">
      <c r="A21" s="3"/>
      <c r="B21" s="3"/>
      <c r="C21" s="15"/>
      <c r="D21" s="20"/>
      <c r="E21" s="20"/>
      <c r="F21" s="14"/>
      <c r="G21" s="3"/>
      <c r="H21" s="10" cm="1">
        <f t="array" ref="H21">IF(CTRL!S21,0,dblfCS(A21,D21,E21))</f>
        <v>0</v>
      </c>
      <c r="I21" s="19" cm="1">
        <f t="array" ref="I21">IF(CTRL!S21,0,dblfIFL(B21-1,2011))</f>
        <v>0</v>
      </c>
      <c r="J21" s="9" cm="1">
        <f t="array" ref="J21">IF(CTRL!S21,0,fCalcoloFDGrad_159(B21,5,A21))</f>
        <v>0</v>
      </c>
      <c r="K21" s="19" cm="1">
        <f t="array" ref="K21">IF(CTRL!S21,0,dblfIFL(B21-1,A21))</f>
        <v>0</v>
      </c>
      <c r="L21" s="10">
        <f>IF(CTRL!S21,0,C21*K21)</f>
        <v>0</v>
      </c>
      <c r="M21" s="10">
        <f>IF(CTRL!S21,0,H21*F21*I21)</f>
        <v>0</v>
      </c>
      <c r="N21" s="10" cm="1">
        <f t="array" ref="N21">IF(CTRL!S21,0,fCostoStandard(A21,L21,M21))</f>
        <v>0</v>
      </c>
      <c r="O21" s="10">
        <f>IF(CTRL!S21,0,N21*(1-J21))</f>
        <v>0</v>
      </c>
      <c r="P21" s="19" cm="1">
        <f t="array" ref="P21">IF(CTRL!S21,0,dblfIFL(G21-1,B21))</f>
        <v>0</v>
      </c>
      <c r="Q21" s="8">
        <f>IF(CTRL!S21,0,G21)</f>
        <v>0</v>
      </c>
      <c r="R21" s="10">
        <f>IF(CTRL!S21,0,O21*P21)</f>
        <v>0</v>
      </c>
      <c r="S21" s="2"/>
      <c r="V21" s="56"/>
    </row>
    <row r="22" spans="1:22" x14ac:dyDescent="0.25">
      <c r="A22" s="3"/>
      <c r="B22" s="3"/>
      <c r="C22" s="15"/>
      <c r="D22" s="20"/>
      <c r="E22" s="20"/>
      <c r="F22" s="14"/>
      <c r="G22" s="3"/>
      <c r="H22" s="10" cm="1">
        <f t="array" ref="H22">IF(CTRL!S22,0,dblfCS(A22,D22,E22))</f>
        <v>0</v>
      </c>
      <c r="I22" s="19" cm="1">
        <f t="array" ref="I22">IF(CTRL!S22,0,dblfIFL(B22-1,2011))</f>
        <v>0</v>
      </c>
      <c r="J22" s="9" cm="1">
        <f t="array" ref="J22">IF(CTRL!S22,0,fCalcoloFDGrad_159(B22,5,A22))</f>
        <v>0</v>
      </c>
      <c r="K22" s="19" cm="1">
        <f t="array" ref="K22">IF(CTRL!S22,0,dblfIFL(B22-1,A22))</f>
        <v>0</v>
      </c>
      <c r="L22" s="10">
        <f>IF(CTRL!S22,0,C22*K22)</f>
        <v>0</v>
      </c>
      <c r="M22" s="10">
        <f>IF(CTRL!S22,0,H22*F22*I22)</f>
        <v>0</v>
      </c>
      <c r="N22" s="10" cm="1">
        <f t="array" ref="N22">IF(CTRL!S22,0,fCostoStandard(A22,L22,M22))</f>
        <v>0</v>
      </c>
      <c r="O22" s="10">
        <f>IF(CTRL!S22,0,N22*(1-J22))</f>
        <v>0</v>
      </c>
      <c r="P22" s="19" cm="1">
        <f t="array" ref="P22">IF(CTRL!S22,0,dblfIFL(G22-1,B22))</f>
        <v>0</v>
      </c>
      <c r="Q22" s="8">
        <f>IF(CTRL!S22,0,G22)</f>
        <v>0</v>
      </c>
      <c r="R22" s="10">
        <f>IF(CTRL!S22,0,O22*P22)</f>
        <v>0</v>
      </c>
      <c r="S22" s="2"/>
      <c r="V22" s="56"/>
    </row>
    <row r="23" spans="1:22" x14ac:dyDescent="0.25">
      <c r="A23" s="3"/>
      <c r="B23" s="3"/>
      <c r="C23" s="15"/>
      <c r="D23" s="20"/>
      <c r="E23" s="20"/>
      <c r="F23" s="14"/>
      <c r="G23" s="3"/>
      <c r="H23" s="10" cm="1">
        <f t="array" ref="H23">IF(CTRL!S23,0,dblfCS(A23,D23,E23))</f>
        <v>0</v>
      </c>
      <c r="I23" s="19" cm="1">
        <f t="array" ref="I23">IF(CTRL!S23,0,dblfIFL(B23-1,2011))</f>
        <v>0</v>
      </c>
      <c r="J23" s="9" cm="1">
        <f t="array" ref="J23">IF(CTRL!S23,0,fCalcoloFDGrad_159(B23,5,A23))</f>
        <v>0</v>
      </c>
      <c r="K23" s="19" cm="1">
        <f t="array" ref="K23">IF(CTRL!S23,0,dblfIFL(B23-1,A23))</f>
        <v>0</v>
      </c>
      <c r="L23" s="10">
        <f>IF(CTRL!S23,0,C23*K23)</f>
        <v>0</v>
      </c>
      <c r="M23" s="10">
        <f>IF(CTRL!S23,0,H23*F23*I23)</f>
        <v>0</v>
      </c>
      <c r="N23" s="10" cm="1">
        <f t="array" ref="N23">IF(CTRL!S23,0,fCostoStandard(A23,L23,M23))</f>
        <v>0</v>
      </c>
      <c r="O23" s="10">
        <f>IF(CTRL!S23,0,N23*(1-J23))</f>
        <v>0</v>
      </c>
      <c r="P23" s="19" cm="1">
        <f t="array" ref="P23">IF(CTRL!S23,0,dblfIFL(G23-1,B23))</f>
        <v>0</v>
      </c>
      <c r="Q23" s="8">
        <f>IF(CTRL!S23,0,G23)</f>
        <v>0</v>
      </c>
      <c r="R23" s="10">
        <f>IF(CTRL!S23,0,O23*P23)</f>
        <v>0</v>
      </c>
      <c r="S23" s="2"/>
      <c r="V23" s="56"/>
    </row>
    <row r="24" spans="1:22" x14ac:dyDescent="0.25">
      <c r="A24" s="3"/>
      <c r="B24" s="3"/>
      <c r="C24" s="15"/>
      <c r="D24" s="20"/>
      <c r="E24" s="20"/>
      <c r="F24" s="14"/>
      <c r="G24" s="3"/>
      <c r="H24" s="10" cm="1">
        <f t="array" ref="H24">IF(CTRL!S24,0,dblfCS(A24,D24,E24))</f>
        <v>0</v>
      </c>
      <c r="I24" s="19" cm="1">
        <f t="array" ref="I24">IF(CTRL!S24,0,dblfIFL(B24-1,2011))</f>
        <v>0</v>
      </c>
      <c r="J24" s="9" cm="1">
        <f t="array" ref="J24">IF(CTRL!S24,0,fCalcoloFDGrad_159(B24,5,A24))</f>
        <v>0</v>
      </c>
      <c r="K24" s="19" cm="1">
        <f t="array" ref="K24">IF(CTRL!S24,0,dblfIFL(B24-1,A24))</f>
        <v>0</v>
      </c>
      <c r="L24" s="10">
        <f>IF(CTRL!S24,0,C24*K24)</f>
        <v>0</v>
      </c>
      <c r="M24" s="10">
        <f>IF(CTRL!S24,0,H24*F24*I24)</f>
        <v>0</v>
      </c>
      <c r="N24" s="10" cm="1">
        <f t="array" ref="N24">IF(CTRL!S24,0,fCostoStandard(A24,L24,M24))</f>
        <v>0</v>
      </c>
      <c r="O24" s="10">
        <f>IF(CTRL!S24,0,N24*(1-J24))</f>
        <v>0</v>
      </c>
      <c r="P24" s="19" cm="1">
        <f t="array" ref="P24">IF(CTRL!S24,0,dblfIFL(G24-1,B24))</f>
        <v>0</v>
      </c>
      <c r="Q24" s="8">
        <f>IF(CTRL!S24,0,G24)</f>
        <v>0</v>
      </c>
      <c r="R24" s="10">
        <f>IF(CTRL!S24,0,O24*P24)</f>
        <v>0</v>
      </c>
      <c r="S24" s="2"/>
      <c r="V24" s="56"/>
    </row>
    <row r="25" spans="1:22" x14ac:dyDescent="0.25">
      <c r="A25" s="3"/>
      <c r="B25" s="3"/>
      <c r="C25" s="15"/>
      <c r="D25" s="20"/>
      <c r="E25" s="20"/>
      <c r="F25" s="14"/>
      <c r="G25" s="3"/>
      <c r="H25" s="10" cm="1">
        <f t="array" ref="H25">IF(CTRL!S25,0,dblfCS(A25,D25,E25))</f>
        <v>0</v>
      </c>
      <c r="I25" s="19" cm="1">
        <f t="array" ref="I25">IF(CTRL!S25,0,dblfIFL(B25-1,2011))</f>
        <v>0</v>
      </c>
      <c r="J25" s="9" cm="1">
        <f t="array" ref="J25">IF(CTRL!S25,0,fCalcoloFDGrad_159(B25,5,A25))</f>
        <v>0</v>
      </c>
      <c r="K25" s="19" cm="1">
        <f t="array" ref="K25">IF(CTRL!S25,0,dblfIFL(B25-1,A25))</f>
        <v>0</v>
      </c>
      <c r="L25" s="10">
        <f>IF(CTRL!S25,0,C25*K25)</f>
        <v>0</v>
      </c>
      <c r="M25" s="10">
        <f>IF(CTRL!S25,0,H25*F25*I25)</f>
        <v>0</v>
      </c>
      <c r="N25" s="10" cm="1">
        <f t="array" ref="N25">IF(CTRL!S25,0,fCostoStandard(A25,L25,M25))</f>
        <v>0</v>
      </c>
      <c r="O25" s="10">
        <f>IF(CTRL!S25,0,N25*(1-J25))</f>
        <v>0</v>
      </c>
      <c r="P25" s="19" cm="1">
        <f t="array" ref="P25">IF(CTRL!S25,0,dblfIFL(G25-1,B25))</f>
        <v>0</v>
      </c>
      <c r="Q25" s="8">
        <f>IF(CTRL!S25,0,G25)</f>
        <v>0</v>
      </c>
      <c r="R25" s="10">
        <f>IF(CTRL!S25,0,O25*P25)</f>
        <v>0</v>
      </c>
      <c r="S25" s="2"/>
      <c r="V25" s="56"/>
    </row>
    <row r="26" spans="1:22" x14ac:dyDescent="0.25">
      <c r="A26" s="3"/>
      <c r="B26" s="3"/>
      <c r="C26" s="15"/>
      <c r="D26" s="20"/>
      <c r="E26" s="20"/>
      <c r="F26" s="14"/>
      <c r="G26" s="3"/>
      <c r="H26" s="10" cm="1">
        <f t="array" ref="H26">IF(CTRL!S26,0,dblfCS(A26,D26,E26))</f>
        <v>0</v>
      </c>
      <c r="I26" s="19" cm="1">
        <f t="array" ref="I26">IF(CTRL!S26,0,dblfIFL(B26-1,2011))</f>
        <v>0</v>
      </c>
      <c r="J26" s="9" cm="1">
        <f t="array" ref="J26">IF(CTRL!S26,0,fCalcoloFDGrad_159(B26,5,A26))</f>
        <v>0</v>
      </c>
      <c r="K26" s="19" cm="1">
        <f t="array" ref="K26">IF(CTRL!S26,0,dblfIFL(B26-1,A26))</f>
        <v>0</v>
      </c>
      <c r="L26" s="10">
        <f>IF(CTRL!S26,0,C26*K26)</f>
        <v>0</v>
      </c>
      <c r="M26" s="10">
        <f>IF(CTRL!S26,0,H26*F26*I26)</f>
        <v>0</v>
      </c>
      <c r="N26" s="10" cm="1">
        <f t="array" ref="N26">IF(CTRL!S26,0,fCostoStandard(A26,L26,M26))</f>
        <v>0</v>
      </c>
      <c r="O26" s="10">
        <f>IF(CTRL!S26,0,N26*(1-J26))</f>
        <v>0</v>
      </c>
      <c r="P26" s="19" cm="1">
        <f t="array" ref="P26">IF(CTRL!S26,0,dblfIFL(G26-1,B26))</f>
        <v>0</v>
      </c>
      <c r="Q26" s="8">
        <f>IF(CTRL!S26,0,G26)</f>
        <v>0</v>
      </c>
      <c r="R26" s="10">
        <f>IF(CTRL!S26,0,O26*P26)</f>
        <v>0</v>
      </c>
      <c r="S26" s="2"/>
      <c r="V26" s="56"/>
    </row>
    <row r="27" spans="1:22" x14ac:dyDescent="0.25">
      <c r="A27" s="3"/>
      <c r="B27" s="3"/>
      <c r="C27" s="15"/>
      <c r="D27" s="20"/>
      <c r="E27" s="20"/>
      <c r="F27" s="14"/>
      <c r="G27" s="3"/>
      <c r="H27" s="10" cm="1">
        <f t="array" ref="H27">IF(CTRL!S27,0,dblfCS(A27,D27,E27))</f>
        <v>0</v>
      </c>
      <c r="I27" s="19" cm="1">
        <f t="array" ref="I27">IF(CTRL!S27,0,dblfIFL(B27-1,2011))</f>
        <v>0</v>
      </c>
      <c r="J27" s="9" cm="1">
        <f t="array" ref="J27">IF(CTRL!S27,0,fCalcoloFDGrad_159(B27,5,A27))</f>
        <v>0</v>
      </c>
      <c r="K27" s="19" cm="1">
        <f t="array" ref="K27">IF(CTRL!S27,0,dblfIFL(B27-1,A27))</f>
        <v>0</v>
      </c>
      <c r="L27" s="10">
        <f>IF(CTRL!S27,0,C27*K27)</f>
        <v>0</v>
      </c>
      <c r="M27" s="10">
        <f>IF(CTRL!S27,0,H27*F27*I27)</f>
        <v>0</v>
      </c>
      <c r="N27" s="10" cm="1">
        <f t="array" ref="N27">IF(CTRL!S27,0,fCostoStandard(A27,L27,M27))</f>
        <v>0</v>
      </c>
      <c r="O27" s="10">
        <f>IF(CTRL!S27,0,N27*(1-J27))</f>
        <v>0</v>
      </c>
      <c r="P27" s="19" cm="1">
        <f t="array" ref="P27">IF(CTRL!S27,0,dblfIFL(G27-1,B27))</f>
        <v>0</v>
      </c>
      <c r="Q27" s="8">
        <f>IF(CTRL!S27,0,G27)</f>
        <v>0</v>
      </c>
      <c r="R27" s="10">
        <f>IF(CTRL!S27,0,O27*P27)</f>
        <v>0</v>
      </c>
      <c r="S27" s="2"/>
      <c r="V27" s="56"/>
    </row>
    <row r="28" spans="1:22" x14ac:dyDescent="0.25">
      <c r="A28" s="3"/>
      <c r="B28" s="3"/>
      <c r="C28" s="15"/>
      <c r="D28" s="20"/>
      <c r="E28" s="20"/>
      <c r="F28" s="14"/>
      <c r="G28" s="3"/>
      <c r="H28" s="10" cm="1">
        <f t="array" ref="H28">IF(CTRL!S28,0,dblfCS(A28,D28,E28))</f>
        <v>0</v>
      </c>
      <c r="I28" s="19" cm="1">
        <f t="array" ref="I28">IF(CTRL!S28,0,dblfIFL(B28-1,2011))</f>
        <v>0</v>
      </c>
      <c r="J28" s="9" cm="1">
        <f t="array" ref="J28">IF(CTRL!S28,0,fCalcoloFDGrad_159(B28,5,A28))</f>
        <v>0</v>
      </c>
      <c r="K28" s="19" cm="1">
        <f t="array" ref="K28">IF(CTRL!S28,0,dblfIFL(B28-1,A28))</f>
        <v>0</v>
      </c>
      <c r="L28" s="10">
        <f>IF(CTRL!S28,0,C28*K28)</f>
        <v>0</v>
      </c>
      <c r="M28" s="10">
        <f>IF(CTRL!S28,0,H28*F28*I28)</f>
        <v>0</v>
      </c>
      <c r="N28" s="10" cm="1">
        <f t="array" ref="N28">IF(CTRL!S28,0,fCostoStandard(A28,L28,M28))</f>
        <v>0</v>
      </c>
      <c r="O28" s="10">
        <f>IF(CTRL!S28,0,N28*(1-J28))</f>
        <v>0</v>
      </c>
      <c r="P28" s="19" cm="1">
        <f t="array" ref="P28">IF(CTRL!S28,0,dblfIFL(G28-1,B28))</f>
        <v>0</v>
      </c>
      <c r="Q28" s="8">
        <f>IF(CTRL!S28,0,G28)</f>
        <v>0</v>
      </c>
      <c r="R28" s="10">
        <f>IF(CTRL!S28,0,O28*P28)</f>
        <v>0</v>
      </c>
      <c r="S28" s="2"/>
      <c r="V28" s="56"/>
    </row>
    <row r="29" spans="1:22" x14ac:dyDescent="0.25">
      <c r="A29" s="3"/>
      <c r="B29" s="3"/>
      <c r="C29" s="15"/>
      <c r="D29" s="20"/>
      <c r="E29" s="20"/>
      <c r="F29" s="14"/>
      <c r="G29" s="3"/>
      <c r="H29" s="10" cm="1">
        <f t="array" ref="H29">IF(CTRL!S29,0,dblfCS(A29,D29,E29))</f>
        <v>0</v>
      </c>
      <c r="I29" s="19" cm="1">
        <f t="array" ref="I29">IF(CTRL!S29,0,dblfIFL(B29-1,2011))</f>
        <v>0</v>
      </c>
      <c r="J29" s="9" cm="1">
        <f t="array" ref="J29">IF(CTRL!S29,0,fCalcoloFDGrad_159(B29,5,A29))</f>
        <v>0</v>
      </c>
      <c r="K29" s="19" cm="1">
        <f t="array" ref="K29">IF(CTRL!S29,0,dblfIFL(B29-1,A29))</f>
        <v>0</v>
      </c>
      <c r="L29" s="10">
        <f>IF(CTRL!S29,0,C29*K29)</f>
        <v>0</v>
      </c>
      <c r="M29" s="10">
        <f>IF(CTRL!S29,0,H29*F29*I29)</f>
        <v>0</v>
      </c>
      <c r="N29" s="10" cm="1">
        <f t="array" ref="N29">IF(CTRL!S29,0,fCostoStandard(A29,L29,M29))</f>
        <v>0</v>
      </c>
      <c r="O29" s="10">
        <f>IF(CTRL!S29,0,N29*(1-J29))</f>
        <v>0</v>
      </c>
      <c r="P29" s="19" cm="1">
        <f t="array" ref="P29">IF(CTRL!S29,0,dblfIFL(G29-1,B29))</f>
        <v>0</v>
      </c>
      <c r="Q29" s="8">
        <f>IF(CTRL!S29,0,G29)</f>
        <v>0</v>
      </c>
      <c r="R29" s="10">
        <f>IF(CTRL!S29,0,O29*P29)</f>
        <v>0</v>
      </c>
      <c r="S29" s="2"/>
      <c r="V29" s="56"/>
    </row>
    <row r="30" spans="1:22" x14ac:dyDescent="0.25">
      <c r="A30" s="3"/>
      <c r="B30" s="3"/>
      <c r="C30" s="15"/>
      <c r="D30" s="20"/>
      <c r="E30" s="20"/>
      <c r="F30" s="14"/>
      <c r="G30" s="3"/>
      <c r="H30" s="10" cm="1">
        <f t="array" ref="H30">IF(CTRL!S30,0,dblfCS(A30,D30,E30))</f>
        <v>0</v>
      </c>
      <c r="I30" s="19" cm="1">
        <f t="array" ref="I30">IF(CTRL!S30,0,dblfIFL(B30-1,2011))</f>
        <v>0</v>
      </c>
      <c r="J30" s="9" cm="1">
        <f t="array" ref="J30">IF(CTRL!S30,0,fCalcoloFDGrad_159(B30,5,A30))</f>
        <v>0</v>
      </c>
      <c r="K30" s="19" cm="1">
        <f t="array" ref="K30">IF(CTRL!S30,0,dblfIFL(B30-1,A30))</f>
        <v>0</v>
      </c>
      <c r="L30" s="10">
        <f>IF(CTRL!S30,0,C30*K30)</f>
        <v>0</v>
      </c>
      <c r="M30" s="10">
        <f>IF(CTRL!S30,0,H30*F30*I30)</f>
        <v>0</v>
      </c>
      <c r="N30" s="10" cm="1">
        <f t="array" ref="N30">IF(CTRL!S30,0,fCostoStandard(A30,L30,M30))</f>
        <v>0</v>
      </c>
      <c r="O30" s="10">
        <f>IF(CTRL!S30,0,N30*(1-J30))</f>
        <v>0</v>
      </c>
      <c r="P30" s="19" cm="1">
        <f t="array" ref="P30">IF(CTRL!S30,0,dblfIFL(G30-1,B30))</f>
        <v>0</v>
      </c>
      <c r="Q30" s="8">
        <f>IF(CTRL!S30,0,G30)</f>
        <v>0</v>
      </c>
      <c r="R30" s="10">
        <f>IF(CTRL!S30,0,O30*P30)</f>
        <v>0</v>
      </c>
      <c r="S30" s="2"/>
      <c r="V30" s="56"/>
    </row>
    <row r="31" spans="1:22" x14ac:dyDescent="0.25">
      <c r="A31" s="3"/>
      <c r="B31" s="3"/>
      <c r="C31" s="15"/>
      <c r="D31" s="20"/>
      <c r="E31" s="20"/>
      <c r="F31" s="14"/>
      <c r="G31" s="3"/>
      <c r="H31" s="10" cm="1">
        <f t="array" ref="H31">IF(CTRL!S31,0,dblfCS(A31,D31,E31))</f>
        <v>0</v>
      </c>
      <c r="I31" s="19" cm="1">
        <f t="array" ref="I31">IF(CTRL!S31,0,dblfIFL(B31-1,2011))</f>
        <v>0</v>
      </c>
      <c r="J31" s="9" cm="1">
        <f t="array" ref="J31">IF(CTRL!S31,0,fCalcoloFDGrad_159(B31,5,A31))</f>
        <v>0</v>
      </c>
      <c r="K31" s="19" cm="1">
        <f t="array" ref="K31">IF(CTRL!S31,0,dblfIFL(B31-1,A31))</f>
        <v>0</v>
      </c>
      <c r="L31" s="10">
        <f>IF(CTRL!S31,0,C31*K31)</f>
        <v>0</v>
      </c>
      <c r="M31" s="10">
        <f>IF(CTRL!S31,0,H31*F31*I31)</f>
        <v>0</v>
      </c>
      <c r="N31" s="10" cm="1">
        <f t="array" ref="N31">IF(CTRL!S31,0,fCostoStandard(A31,L31,M31))</f>
        <v>0</v>
      </c>
      <c r="O31" s="10">
        <f>IF(CTRL!S31,0,N31*(1-J31))</f>
        <v>0</v>
      </c>
      <c r="P31" s="19" cm="1">
        <f t="array" ref="P31">IF(CTRL!S31,0,dblfIFL(G31-1,B31))</f>
        <v>0</v>
      </c>
      <c r="Q31" s="8">
        <f>IF(CTRL!S31,0,G31)</f>
        <v>0</v>
      </c>
      <c r="R31" s="10">
        <f>IF(CTRL!S31,0,O31*P31)</f>
        <v>0</v>
      </c>
      <c r="S31" s="2"/>
      <c r="V31" s="56"/>
    </row>
    <row r="32" spans="1:22" x14ac:dyDescent="0.25">
      <c r="A32" s="3"/>
      <c r="B32" s="3"/>
      <c r="C32" s="15"/>
      <c r="D32" s="20"/>
      <c r="E32" s="20"/>
      <c r="F32" s="14"/>
      <c r="G32" s="3"/>
      <c r="H32" s="10" cm="1">
        <f t="array" ref="H32">IF(CTRL!S32,0,dblfCS(A32,D32,E32))</f>
        <v>0</v>
      </c>
      <c r="I32" s="19" cm="1">
        <f t="array" ref="I32">IF(CTRL!S32,0,dblfIFL(B32-1,2011))</f>
        <v>0</v>
      </c>
      <c r="J32" s="9" cm="1">
        <f t="array" ref="J32">IF(CTRL!S32,0,fCalcoloFDGrad_159(B32,5,A32))</f>
        <v>0</v>
      </c>
      <c r="K32" s="19" cm="1">
        <f t="array" ref="K32">IF(CTRL!S32,0,dblfIFL(B32-1,A32))</f>
        <v>0</v>
      </c>
      <c r="L32" s="10">
        <f>IF(CTRL!S32,0,C32*K32)</f>
        <v>0</v>
      </c>
      <c r="M32" s="10">
        <f>IF(CTRL!S32,0,H32*F32*I32)</f>
        <v>0</v>
      </c>
      <c r="N32" s="10" cm="1">
        <f t="array" ref="N32">IF(CTRL!S32,0,fCostoStandard(A32,L32,M32))</f>
        <v>0</v>
      </c>
      <c r="O32" s="10">
        <f>IF(CTRL!S32,0,N32*(1-J32))</f>
        <v>0</v>
      </c>
      <c r="P32" s="19" cm="1">
        <f t="array" ref="P32">IF(CTRL!S32,0,dblfIFL(G32-1,B32))</f>
        <v>0</v>
      </c>
      <c r="Q32" s="8">
        <f>IF(CTRL!S32,0,G32)</f>
        <v>0</v>
      </c>
      <c r="R32" s="10">
        <f>IF(CTRL!S32,0,O32*P32)</f>
        <v>0</v>
      </c>
      <c r="S32" s="2"/>
      <c r="V32" s="56"/>
    </row>
    <row r="33" spans="1:22" x14ac:dyDescent="0.25">
      <c r="A33" s="3"/>
      <c r="B33" s="3"/>
      <c r="C33" s="15"/>
      <c r="D33" s="20"/>
      <c r="E33" s="20"/>
      <c r="F33" s="14"/>
      <c r="G33" s="3"/>
      <c r="H33" s="10" cm="1">
        <f t="array" ref="H33">IF(CTRL!S33,0,dblfCS(A33,D33,E33))</f>
        <v>0</v>
      </c>
      <c r="I33" s="19" cm="1">
        <f t="array" ref="I33">IF(CTRL!S33,0,dblfIFL(B33-1,2011))</f>
        <v>0</v>
      </c>
      <c r="J33" s="9" cm="1">
        <f t="array" ref="J33">IF(CTRL!S33,0,fCalcoloFDGrad_159(B33,5,A33))</f>
        <v>0</v>
      </c>
      <c r="K33" s="19" cm="1">
        <f t="array" ref="K33">IF(CTRL!S33,0,dblfIFL(B33-1,A33))</f>
        <v>0</v>
      </c>
      <c r="L33" s="10">
        <f>IF(CTRL!S33,0,C33*K33)</f>
        <v>0</v>
      </c>
      <c r="M33" s="10">
        <f>IF(CTRL!S33,0,H33*F33*I33)</f>
        <v>0</v>
      </c>
      <c r="N33" s="10" cm="1">
        <f t="array" ref="N33">IF(CTRL!S33,0,fCostoStandard(A33,L33,M33))</f>
        <v>0</v>
      </c>
      <c r="O33" s="10">
        <f>IF(CTRL!S33,0,N33*(1-J33))</f>
        <v>0</v>
      </c>
      <c r="P33" s="19" cm="1">
        <f t="array" ref="P33">IF(CTRL!S33,0,dblfIFL(G33-1,B33))</f>
        <v>0</v>
      </c>
      <c r="Q33" s="8">
        <f>IF(CTRL!S33,0,G33)</f>
        <v>0</v>
      </c>
      <c r="R33" s="10">
        <f>IF(CTRL!S33,0,O33*P33)</f>
        <v>0</v>
      </c>
      <c r="S33" s="2"/>
      <c r="V33" s="56"/>
    </row>
    <row r="34" spans="1:22" x14ac:dyDescent="0.25">
      <c r="A34" s="3"/>
      <c r="B34" s="3"/>
      <c r="C34" s="15"/>
      <c r="D34" s="20"/>
      <c r="E34" s="20"/>
      <c r="F34" s="14"/>
      <c r="G34" s="3"/>
      <c r="H34" s="10" cm="1">
        <f t="array" ref="H34">IF(CTRL!S34,0,dblfCS(A34,D34,E34))</f>
        <v>0</v>
      </c>
      <c r="I34" s="19" cm="1">
        <f t="array" ref="I34">IF(CTRL!S34,0,dblfIFL(B34-1,2011))</f>
        <v>0</v>
      </c>
      <c r="J34" s="9" cm="1">
        <f t="array" ref="J34">IF(CTRL!S34,0,fCalcoloFDGrad_159(B34,5,A34))</f>
        <v>0</v>
      </c>
      <c r="K34" s="19" cm="1">
        <f t="array" ref="K34">IF(CTRL!S34,0,dblfIFL(B34-1,A34))</f>
        <v>0</v>
      </c>
      <c r="L34" s="10">
        <f>IF(CTRL!S34,0,C34*K34)</f>
        <v>0</v>
      </c>
      <c r="M34" s="10">
        <f>IF(CTRL!S34,0,H34*F34*I34)</f>
        <v>0</v>
      </c>
      <c r="N34" s="10" cm="1">
        <f t="array" ref="N34">IF(CTRL!S34,0,fCostoStandard(A34,L34,M34))</f>
        <v>0</v>
      </c>
      <c r="O34" s="10">
        <f>IF(CTRL!S34,0,N34*(1-J34))</f>
        <v>0</v>
      </c>
      <c r="P34" s="19" cm="1">
        <f t="array" ref="P34">IF(CTRL!S34,0,dblfIFL(G34-1,B34))</f>
        <v>0</v>
      </c>
      <c r="Q34" s="8">
        <f>IF(CTRL!S34,0,G34)</f>
        <v>0</v>
      </c>
      <c r="R34" s="10">
        <f>IF(CTRL!S34,0,O34*P34)</f>
        <v>0</v>
      </c>
      <c r="S34" s="2"/>
      <c r="V34" s="56"/>
    </row>
    <row r="35" spans="1:22" x14ac:dyDescent="0.25">
      <c r="A35" s="3"/>
      <c r="B35" s="3"/>
      <c r="C35" s="15"/>
      <c r="D35" s="20"/>
      <c r="E35" s="20"/>
      <c r="F35" s="14"/>
      <c r="G35" s="3"/>
      <c r="H35" s="10" cm="1">
        <f t="array" ref="H35">IF(CTRL!S35,0,dblfCS(A35,D35,E35))</f>
        <v>0</v>
      </c>
      <c r="I35" s="19" cm="1">
        <f t="array" ref="I35">IF(CTRL!S35,0,dblfIFL(B35-1,2011))</f>
        <v>0</v>
      </c>
      <c r="J35" s="9" cm="1">
        <f t="array" ref="J35">IF(CTRL!S35,0,fCalcoloFDGrad_159(B35,5,A35))</f>
        <v>0</v>
      </c>
      <c r="K35" s="19" cm="1">
        <f t="array" ref="K35">IF(CTRL!S35,0,dblfIFL(B35-1,A35))</f>
        <v>0</v>
      </c>
      <c r="L35" s="10">
        <f>IF(CTRL!S35,0,C35*K35)</f>
        <v>0</v>
      </c>
      <c r="M35" s="10">
        <f>IF(CTRL!S35,0,H35*F35*I35)</f>
        <v>0</v>
      </c>
      <c r="N35" s="10" cm="1">
        <f t="array" ref="N35">IF(CTRL!S35,0,fCostoStandard(A35,L35,M35))</f>
        <v>0</v>
      </c>
      <c r="O35" s="10">
        <f>IF(CTRL!S35,0,N35*(1-J35))</f>
        <v>0</v>
      </c>
      <c r="P35" s="19" cm="1">
        <f t="array" ref="P35">IF(CTRL!S35,0,dblfIFL(G35-1,B35))</f>
        <v>0</v>
      </c>
      <c r="Q35" s="8">
        <f>IF(CTRL!S35,0,G35)</f>
        <v>0</v>
      </c>
      <c r="R35" s="10">
        <f>IF(CTRL!S35,0,O35*P35)</f>
        <v>0</v>
      </c>
      <c r="S35" s="2"/>
      <c r="V35" s="56"/>
    </row>
    <row r="36" spans="1:22" x14ac:dyDescent="0.25">
      <c r="A36" s="3"/>
      <c r="B36" s="3"/>
      <c r="C36" s="15"/>
      <c r="D36" s="20"/>
      <c r="E36" s="20"/>
      <c r="F36" s="14"/>
      <c r="G36" s="3"/>
      <c r="H36" s="10" cm="1">
        <f t="array" ref="H36">IF(CTRL!S36,0,dblfCS(A36,D36,E36))</f>
        <v>0</v>
      </c>
      <c r="I36" s="19" cm="1">
        <f t="array" ref="I36">IF(CTRL!S36,0,dblfIFL(B36-1,2011))</f>
        <v>0</v>
      </c>
      <c r="J36" s="9" cm="1">
        <f t="array" ref="J36">IF(CTRL!S36,0,fCalcoloFDGrad_159(B36,5,A36))</f>
        <v>0</v>
      </c>
      <c r="K36" s="19" cm="1">
        <f t="array" ref="K36">IF(CTRL!S36,0,dblfIFL(B36-1,A36))</f>
        <v>0</v>
      </c>
      <c r="L36" s="10">
        <f>IF(CTRL!S36,0,C36*K36)</f>
        <v>0</v>
      </c>
      <c r="M36" s="10">
        <f>IF(CTRL!S36,0,H36*F36*I36)</f>
        <v>0</v>
      </c>
      <c r="N36" s="10" cm="1">
        <f t="array" ref="N36">IF(CTRL!S36,0,fCostoStandard(A36,L36,M36))</f>
        <v>0</v>
      </c>
      <c r="O36" s="10">
        <f>IF(CTRL!S36,0,N36*(1-J36))</f>
        <v>0</v>
      </c>
      <c r="P36" s="19" cm="1">
        <f t="array" ref="P36">IF(CTRL!S36,0,dblfIFL(G36-1,B36))</f>
        <v>0</v>
      </c>
      <c r="Q36" s="8">
        <f>IF(CTRL!S36,0,G36)</f>
        <v>0</v>
      </c>
      <c r="R36" s="10">
        <f>IF(CTRL!S36,0,O36*P36)</f>
        <v>0</v>
      </c>
      <c r="S36" s="2"/>
      <c r="V36" s="56"/>
    </row>
    <row r="37" spans="1:22" x14ac:dyDescent="0.25">
      <c r="A37" s="3"/>
      <c r="B37" s="3"/>
      <c r="C37" s="15"/>
      <c r="D37" s="20"/>
      <c r="E37" s="20"/>
      <c r="F37" s="14"/>
      <c r="G37" s="3"/>
      <c r="H37" s="10" cm="1">
        <f t="array" ref="H37">IF(CTRL!S37,0,dblfCS(A37,D37,E37))</f>
        <v>0</v>
      </c>
      <c r="I37" s="19" cm="1">
        <f t="array" ref="I37">IF(CTRL!S37,0,dblfIFL(B37-1,2011))</f>
        <v>0</v>
      </c>
      <c r="J37" s="9" cm="1">
        <f t="array" ref="J37">IF(CTRL!S37,0,fCalcoloFDGrad_159(B37,5,A37))</f>
        <v>0</v>
      </c>
      <c r="K37" s="19" cm="1">
        <f t="array" ref="K37">IF(CTRL!S37,0,dblfIFL(B37-1,A37))</f>
        <v>0</v>
      </c>
      <c r="L37" s="10">
        <f>IF(CTRL!S37,0,C37*K37)</f>
        <v>0</v>
      </c>
      <c r="M37" s="10">
        <f>IF(CTRL!S37,0,H37*F37*I37)</f>
        <v>0</v>
      </c>
      <c r="N37" s="10" cm="1">
        <f t="array" ref="N37">IF(CTRL!S37,0,fCostoStandard(A37,L37,M37))</f>
        <v>0</v>
      </c>
      <c r="O37" s="10">
        <f>IF(CTRL!S37,0,N37*(1-J37))</f>
        <v>0</v>
      </c>
      <c r="P37" s="19" cm="1">
        <f t="array" ref="P37">IF(CTRL!S37,0,dblfIFL(G37-1,B37))</f>
        <v>0</v>
      </c>
      <c r="Q37" s="8">
        <f>IF(CTRL!S37,0,G37)</f>
        <v>0</v>
      </c>
      <c r="R37" s="10">
        <f>IF(CTRL!S37,0,O37*P37)</f>
        <v>0</v>
      </c>
      <c r="S37" s="2"/>
      <c r="V37" s="56"/>
    </row>
    <row r="38" spans="1:22" x14ac:dyDescent="0.25">
      <c r="A38" s="3"/>
      <c r="B38" s="3"/>
      <c r="C38" s="15"/>
      <c r="D38" s="20"/>
      <c r="E38" s="20"/>
      <c r="F38" s="14"/>
      <c r="G38" s="3"/>
      <c r="H38" s="10" cm="1">
        <f t="array" ref="H38">IF(CTRL!S38,0,dblfCS(A38,D38,E38))</f>
        <v>0</v>
      </c>
      <c r="I38" s="19" cm="1">
        <f t="array" ref="I38">IF(CTRL!S38,0,dblfIFL(B38-1,2011))</f>
        <v>0</v>
      </c>
      <c r="J38" s="9" cm="1">
        <f t="array" ref="J38">IF(CTRL!S38,0,fCalcoloFDGrad_159(B38,5,A38))</f>
        <v>0</v>
      </c>
      <c r="K38" s="19" cm="1">
        <f t="array" ref="K38">IF(CTRL!S38,0,dblfIFL(B38-1,A38))</f>
        <v>0</v>
      </c>
      <c r="L38" s="10">
        <f>IF(CTRL!S38,0,C38*K38)</f>
        <v>0</v>
      </c>
      <c r="M38" s="10">
        <f>IF(CTRL!S38,0,H38*F38*I38)</f>
        <v>0</v>
      </c>
      <c r="N38" s="10" cm="1">
        <f t="array" ref="N38">IF(CTRL!S38,0,fCostoStandard(A38,L38,M38))</f>
        <v>0</v>
      </c>
      <c r="O38" s="10">
        <f>IF(CTRL!S38,0,N38*(1-J38))</f>
        <v>0</v>
      </c>
      <c r="P38" s="19" cm="1">
        <f t="array" ref="P38">IF(CTRL!S38,0,dblfIFL(G38-1,B38))</f>
        <v>0</v>
      </c>
      <c r="Q38" s="8">
        <f>IF(CTRL!S38,0,G38)</f>
        <v>0</v>
      </c>
      <c r="R38" s="10">
        <f>IF(CTRL!S38,0,O38*P38)</f>
        <v>0</v>
      </c>
      <c r="S38" s="2"/>
      <c r="V38" s="56"/>
    </row>
    <row r="39" spans="1:22" x14ac:dyDescent="0.25">
      <c r="A39" s="3"/>
      <c r="B39" s="3"/>
      <c r="C39" s="15"/>
      <c r="D39" s="20"/>
      <c r="E39" s="20"/>
      <c r="F39" s="14"/>
      <c r="G39" s="3"/>
      <c r="H39" s="10" cm="1">
        <f t="array" ref="H39">IF(CTRL!S39,0,dblfCS(A39,D39,E39))</f>
        <v>0</v>
      </c>
      <c r="I39" s="19" cm="1">
        <f t="array" ref="I39">IF(CTRL!S39,0,dblfIFL(B39-1,2011))</f>
        <v>0</v>
      </c>
      <c r="J39" s="9" cm="1">
        <f t="array" ref="J39">IF(CTRL!S39,0,fCalcoloFDGrad_159(B39,5,A39))</f>
        <v>0</v>
      </c>
      <c r="K39" s="19" cm="1">
        <f t="array" ref="K39">IF(CTRL!S39,0,dblfIFL(B39-1,A39))</f>
        <v>0</v>
      </c>
      <c r="L39" s="10">
        <f>IF(CTRL!S39,0,C39*K39)</f>
        <v>0</v>
      </c>
      <c r="M39" s="10">
        <f>IF(CTRL!S39,0,H39*F39*I39)</f>
        <v>0</v>
      </c>
      <c r="N39" s="10" cm="1">
        <f t="array" ref="N39">IF(CTRL!S39,0,fCostoStandard(A39,L39,M39))</f>
        <v>0</v>
      </c>
      <c r="O39" s="10">
        <f>IF(CTRL!S39,0,N39*(1-J39))</f>
        <v>0</v>
      </c>
      <c r="P39" s="19" cm="1">
        <f t="array" ref="P39">IF(CTRL!S39,0,dblfIFL(G39-1,B39))</f>
        <v>0</v>
      </c>
      <c r="Q39" s="8">
        <f>IF(CTRL!S39,0,G39)</f>
        <v>0</v>
      </c>
      <c r="R39" s="10">
        <f>IF(CTRL!S39,0,O39*P39)</f>
        <v>0</v>
      </c>
      <c r="S39" s="2"/>
      <c r="V39" s="56"/>
    </row>
    <row r="40" spans="1:22" x14ac:dyDescent="0.25">
      <c r="A40" s="3"/>
      <c r="B40" s="3"/>
      <c r="C40" s="15"/>
      <c r="D40" s="20"/>
      <c r="E40" s="20"/>
      <c r="F40" s="14"/>
      <c r="G40" s="3"/>
      <c r="H40" s="10" cm="1">
        <f t="array" ref="H40">IF(CTRL!S40,0,dblfCS(A40,D40,E40))</f>
        <v>0</v>
      </c>
      <c r="I40" s="19" cm="1">
        <f t="array" ref="I40">IF(CTRL!S40,0,dblfIFL(B40-1,2011))</f>
        <v>0</v>
      </c>
      <c r="J40" s="9" cm="1">
        <f t="array" ref="J40">IF(CTRL!S40,0,fCalcoloFDGrad_159(B40,5,A40))</f>
        <v>0</v>
      </c>
      <c r="K40" s="19" cm="1">
        <f t="array" ref="K40">IF(CTRL!S40,0,dblfIFL(B40-1,A40))</f>
        <v>0</v>
      </c>
      <c r="L40" s="10">
        <f>IF(CTRL!S40,0,C40*K40)</f>
        <v>0</v>
      </c>
      <c r="M40" s="10">
        <f>IF(CTRL!S40,0,H40*F40*I40)</f>
        <v>0</v>
      </c>
      <c r="N40" s="10" cm="1">
        <f t="array" ref="N40">IF(CTRL!S40,0,fCostoStandard(A40,L40,M40))</f>
        <v>0</v>
      </c>
      <c r="O40" s="10">
        <f>IF(CTRL!S40,0,N40*(1-J40))</f>
        <v>0</v>
      </c>
      <c r="P40" s="19" cm="1">
        <f t="array" ref="P40">IF(CTRL!S40,0,dblfIFL(G40-1,B40))</f>
        <v>0</v>
      </c>
      <c r="Q40" s="8">
        <f>IF(CTRL!S40,0,G40)</f>
        <v>0</v>
      </c>
      <c r="R40" s="10">
        <f>IF(CTRL!S40,0,O40*P40)</f>
        <v>0</v>
      </c>
      <c r="S40" s="2"/>
      <c r="V40" s="56"/>
    </row>
    <row r="41" spans="1:22" x14ac:dyDescent="0.25">
      <c r="A41" s="3"/>
      <c r="B41" s="3"/>
      <c r="C41" s="15"/>
      <c r="D41" s="20"/>
      <c r="E41" s="20"/>
      <c r="F41" s="14"/>
      <c r="G41" s="3"/>
      <c r="H41" s="10" cm="1">
        <f t="array" ref="H41">IF(CTRL!S41,0,dblfCS(A41,D41,E41))</f>
        <v>0</v>
      </c>
      <c r="I41" s="19" cm="1">
        <f t="array" ref="I41">IF(CTRL!S41,0,dblfIFL(B41-1,2011))</f>
        <v>0</v>
      </c>
      <c r="J41" s="9" cm="1">
        <f t="array" ref="J41">IF(CTRL!S41,0,fCalcoloFDGrad_159(B41,5,A41))</f>
        <v>0</v>
      </c>
      <c r="K41" s="19" cm="1">
        <f t="array" ref="K41">IF(CTRL!S41,0,dblfIFL(B41-1,A41))</f>
        <v>0</v>
      </c>
      <c r="L41" s="10">
        <f>IF(CTRL!S41,0,C41*K41)</f>
        <v>0</v>
      </c>
      <c r="M41" s="10">
        <f>IF(CTRL!S41,0,H41*F41*I41)</f>
        <v>0</v>
      </c>
      <c r="N41" s="10" cm="1">
        <f t="array" ref="N41">IF(CTRL!S41,0,fCostoStandard(A41,L41,M41))</f>
        <v>0</v>
      </c>
      <c r="O41" s="10">
        <f>IF(CTRL!S41,0,N41*(1-J41))</f>
        <v>0</v>
      </c>
      <c r="P41" s="19" cm="1">
        <f t="array" ref="P41">IF(CTRL!S41,0,dblfIFL(G41-1,B41))</f>
        <v>0</v>
      </c>
      <c r="Q41" s="8">
        <f>IF(CTRL!S41,0,G41)</f>
        <v>0</v>
      </c>
      <c r="R41" s="10">
        <f>IF(CTRL!S41,0,O41*P41)</f>
        <v>0</v>
      </c>
      <c r="S41" s="2"/>
      <c r="V41" s="56"/>
    </row>
    <row r="42" spans="1:22" x14ac:dyDescent="0.25">
      <c r="A42" s="3"/>
      <c r="B42" s="3"/>
      <c r="C42" s="15"/>
      <c r="D42" s="20"/>
      <c r="E42" s="20"/>
      <c r="F42" s="14"/>
      <c r="G42" s="3"/>
      <c r="H42" s="10" cm="1">
        <f t="array" ref="H42">IF(CTRL!S42,0,dblfCS(A42,D42,E42))</f>
        <v>0</v>
      </c>
      <c r="I42" s="19" cm="1">
        <f t="array" ref="I42">IF(CTRL!S42,0,dblfIFL(B42-1,2011))</f>
        <v>0</v>
      </c>
      <c r="J42" s="9" cm="1">
        <f t="array" ref="J42">IF(CTRL!S42,0,fCalcoloFDGrad_159(B42,5,A42))</f>
        <v>0</v>
      </c>
      <c r="K42" s="19" cm="1">
        <f t="array" ref="K42">IF(CTRL!S42,0,dblfIFL(B42-1,A42))</f>
        <v>0</v>
      </c>
      <c r="L42" s="10">
        <f>IF(CTRL!S42,0,C42*K42)</f>
        <v>0</v>
      </c>
      <c r="M42" s="10">
        <f>IF(CTRL!S42,0,H42*F42*I42)</f>
        <v>0</v>
      </c>
      <c r="N42" s="10" cm="1">
        <f t="array" ref="N42">IF(CTRL!S42,0,fCostoStandard(A42,L42,M42))</f>
        <v>0</v>
      </c>
      <c r="O42" s="10">
        <f>IF(CTRL!S42,0,N42*(1-J42))</f>
        <v>0</v>
      </c>
      <c r="P42" s="19" cm="1">
        <f t="array" ref="P42">IF(CTRL!S42,0,dblfIFL(G42-1,B42))</f>
        <v>0</v>
      </c>
      <c r="Q42" s="8">
        <f>IF(CTRL!S42,0,G42)</f>
        <v>0</v>
      </c>
      <c r="R42" s="10">
        <f>IF(CTRL!S42,0,O42*P42)</f>
        <v>0</v>
      </c>
      <c r="S42" s="2"/>
      <c r="V42" s="56"/>
    </row>
    <row r="43" spans="1:22" x14ac:dyDescent="0.25">
      <c r="A43" s="3"/>
      <c r="B43" s="3"/>
      <c r="C43" s="15"/>
      <c r="D43" s="20"/>
      <c r="E43" s="20"/>
      <c r="F43" s="14"/>
      <c r="G43" s="3"/>
      <c r="H43" s="10" cm="1">
        <f t="array" ref="H43">IF(CTRL!S43,0,dblfCS(A43,D43,E43))</f>
        <v>0</v>
      </c>
      <c r="I43" s="19" cm="1">
        <f t="array" ref="I43">IF(CTRL!S43,0,dblfIFL(B43-1,2011))</f>
        <v>0</v>
      </c>
      <c r="J43" s="9" cm="1">
        <f t="array" ref="J43">IF(CTRL!S43,0,fCalcoloFDGrad_159(B43,5,A43))</f>
        <v>0</v>
      </c>
      <c r="K43" s="19" cm="1">
        <f t="array" ref="K43">IF(CTRL!S43,0,dblfIFL(B43-1,A43))</f>
        <v>0</v>
      </c>
      <c r="L43" s="10">
        <f>IF(CTRL!S43,0,C43*K43)</f>
        <v>0</v>
      </c>
      <c r="M43" s="10">
        <f>IF(CTRL!S43,0,H43*F43*I43)</f>
        <v>0</v>
      </c>
      <c r="N43" s="10" cm="1">
        <f t="array" ref="N43">IF(CTRL!S43,0,fCostoStandard(A43,L43,M43))</f>
        <v>0</v>
      </c>
      <c r="O43" s="10">
        <f>IF(CTRL!S43,0,N43*(1-J43))</f>
        <v>0</v>
      </c>
      <c r="P43" s="19" cm="1">
        <f t="array" ref="P43">IF(CTRL!S43,0,dblfIFL(G43-1,B43))</f>
        <v>0</v>
      </c>
      <c r="Q43" s="8">
        <f>IF(CTRL!S43,0,G43)</f>
        <v>0</v>
      </c>
      <c r="R43" s="10">
        <f>IF(CTRL!S43,0,O43*P43)</f>
        <v>0</v>
      </c>
      <c r="S43" s="2"/>
      <c r="V43" s="56"/>
    </row>
    <row r="44" spans="1:22" x14ac:dyDescent="0.25">
      <c r="A44" s="3"/>
      <c r="B44" s="3"/>
      <c r="C44" s="15"/>
      <c r="D44" s="20"/>
      <c r="E44" s="20"/>
      <c r="F44" s="14"/>
      <c r="G44" s="3"/>
      <c r="H44" s="10" cm="1">
        <f t="array" ref="H44">IF(CTRL!S44,0,dblfCS(A44,D44,E44))</f>
        <v>0</v>
      </c>
      <c r="I44" s="19" cm="1">
        <f t="array" ref="I44">IF(CTRL!S44,0,dblfIFL(B44-1,2011))</f>
        <v>0</v>
      </c>
      <c r="J44" s="9" cm="1">
        <f t="array" ref="J44">IF(CTRL!S44,0,fCalcoloFDGrad_159(B44,5,A44))</f>
        <v>0</v>
      </c>
      <c r="K44" s="19" cm="1">
        <f t="array" ref="K44">IF(CTRL!S44,0,dblfIFL(B44-1,A44))</f>
        <v>0</v>
      </c>
      <c r="L44" s="10">
        <f>IF(CTRL!S44,0,C44*K44)</f>
        <v>0</v>
      </c>
      <c r="M44" s="10">
        <f>IF(CTRL!S44,0,H44*F44*I44)</f>
        <v>0</v>
      </c>
      <c r="N44" s="10" cm="1">
        <f t="array" ref="N44">IF(CTRL!S44,0,fCostoStandard(A44,L44,M44))</f>
        <v>0</v>
      </c>
      <c r="O44" s="10">
        <f>IF(CTRL!S44,0,N44*(1-J44))</f>
        <v>0</v>
      </c>
      <c r="P44" s="19" cm="1">
        <f t="array" ref="P44">IF(CTRL!S44,0,dblfIFL(G44-1,B44))</f>
        <v>0</v>
      </c>
      <c r="Q44" s="8">
        <f>IF(CTRL!S44,0,G44)</f>
        <v>0</v>
      </c>
      <c r="R44" s="10">
        <f>IF(CTRL!S44,0,O44*P44)</f>
        <v>0</v>
      </c>
      <c r="S44" s="2"/>
      <c r="V44" s="56"/>
    </row>
    <row r="45" spans="1:22" x14ac:dyDescent="0.25">
      <c r="A45" s="3"/>
      <c r="B45" s="3"/>
      <c r="C45" s="15"/>
      <c r="D45" s="20"/>
      <c r="E45" s="20"/>
      <c r="F45" s="14"/>
      <c r="G45" s="3"/>
      <c r="H45" s="10" cm="1">
        <f t="array" ref="H45">IF(CTRL!S45,0,dblfCS(A45,D45,E45))</f>
        <v>0</v>
      </c>
      <c r="I45" s="19" cm="1">
        <f t="array" ref="I45">IF(CTRL!S45,0,dblfIFL(B45-1,2011))</f>
        <v>0</v>
      </c>
      <c r="J45" s="9" cm="1">
        <f t="array" ref="J45">IF(CTRL!S45,0,fCalcoloFDGrad_159(B45,5,A45))</f>
        <v>0</v>
      </c>
      <c r="K45" s="19" cm="1">
        <f t="array" ref="K45">IF(CTRL!S45,0,dblfIFL(B45-1,A45))</f>
        <v>0</v>
      </c>
      <c r="L45" s="10">
        <f>IF(CTRL!S45,0,C45*K45)</f>
        <v>0</v>
      </c>
      <c r="M45" s="10">
        <f>IF(CTRL!S45,0,H45*F45*I45)</f>
        <v>0</v>
      </c>
      <c r="N45" s="10" cm="1">
        <f t="array" ref="N45">IF(CTRL!S45,0,fCostoStandard(A45,L45,M45))</f>
        <v>0</v>
      </c>
      <c r="O45" s="10">
        <f>IF(CTRL!S45,0,N45*(1-J45))</f>
        <v>0</v>
      </c>
      <c r="P45" s="19" cm="1">
        <f t="array" ref="P45">IF(CTRL!S45,0,dblfIFL(G45-1,B45))</f>
        <v>0</v>
      </c>
      <c r="Q45" s="8">
        <f>IF(CTRL!S45,0,G45)</f>
        <v>0</v>
      </c>
      <c r="R45" s="10">
        <f>IF(CTRL!S45,0,O45*P45)</f>
        <v>0</v>
      </c>
      <c r="S45" s="2"/>
      <c r="V45" s="56"/>
    </row>
    <row r="46" spans="1:22" x14ac:dyDescent="0.25">
      <c r="A46" s="3"/>
      <c r="B46" s="3"/>
      <c r="C46" s="15"/>
      <c r="D46" s="20"/>
      <c r="E46" s="20"/>
      <c r="F46" s="14"/>
      <c r="G46" s="3"/>
      <c r="H46" s="10" cm="1">
        <f t="array" ref="H46">IF(CTRL!S46,0,dblfCS(A46,D46,E46))</f>
        <v>0</v>
      </c>
      <c r="I46" s="19" cm="1">
        <f t="array" ref="I46">IF(CTRL!S46,0,dblfIFL(B46-1,2011))</f>
        <v>0</v>
      </c>
      <c r="J46" s="9" cm="1">
        <f t="array" ref="J46">IF(CTRL!S46,0,fCalcoloFDGrad_159(B46,5,A46))</f>
        <v>0</v>
      </c>
      <c r="K46" s="19" cm="1">
        <f t="array" ref="K46">IF(CTRL!S46,0,dblfIFL(B46-1,A46))</f>
        <v>0</v>
      </c>
      <c r="L46" s="10">
        <f>IF(CTRL!S46,0,C46*K46)</f>
        <v>0</v>
      </c>
      <c r="M46" s="10">
        <f>IF(CTRL!S46,0,H46*F46*I46)</f>
        <v>0</v>
      </c>
      <c r="N46" s="10" cm="1">
        <f t="array" ref="N46">IF(CTRL!S46,0,fCostoStandard(A46,L46,M46))</f>
        <v>0</v>
      </c>
      <c r="O46" s="10">
        <f>IF(CTRL!S46,0,N46*(1-J46))</f>
        <v>0</v>
      </c>
      <c r="P46" s="19" cm="1">
        <f t="array" ref="P46">IF(CTRL!S46,0,dblfIFL(G46-1,B46))</f>
        <v>0</v>
      </c>
      <c r="Q46" s="8">
        <f>IF(CTRL!S46,0,G46)</f>
        <v>0</v>
      </c>
      <c r="R46" s="10">
        <f>IF(CTRL!S46,0,O46*P46)</f>
        <v>0</v>
      </c>
      <c r="S46" s="2"/>
      <c r="V46" s="56"/>
    </row>
    <row r="47" spans="1:22" x14ac:dyDescent="0.25">
      <c r="A47" s="3"/>
      <c r="B47" s="3"/>
      <c r="C47" s="15"/>
      <c r="D47" s="20"/>
      <c r="E47" s="20"/>
      <c r="F47" s="14"/>
      <c r="G47" s="3"/>
      <c r="H47" s="10" cm="1">
        <f t="array" ref="H47">IF(CTRL!S47,0,dblfCS(A47,D47,E47))</f>
        <v>0</v>
      </c>
      <c r="I47" s="19" cm="1">
        <f t="array" ref="I47">IF(CTRL!S47,0,dblfIFL(B47-1,2011))</f>
        <v>0</v>
      </c>
      <c r="J47" s="9" cm="1">
        <f t="array" ref="J47">IF(CTRL!S47,0,fCalcoloFDGrad_159(B47,5,A47))</f>
        <v>0</v>
      </c>
      <c r="K47" s="19" cm="1">
        <f t="array" ref="K47">IF(CTRL!S47,0,dblfIFL(B47-1,A47))</f>
        <v>0</v>
      </c>
      <c r="L47" s="10">
        <f>IF(CTRL!S47,0,C47*K47)</f>
        <v>0</v>
      </c>
      <c r="M47" s="10">
        <f>IF(CTRL!S47,0,H47*F47*I47)</f>
        <v>0</v>
      </c>
      <c r="N47" s="10" cm="1">
        <f t="array" ref="N47">IF(CTRL!S47,0,fCostoStandard(A47,L47,M47))</f>
        <v>0</v>
      </c>
      <c r="O47" s="10">
        <f>IF(CTRL!S47,0,N47*(1-J47))</f>
        <v>0</v>
      </c>
      <c r="P47" s="19" cm="1">
        <f t="array" ref="P47">IF(CTRL!S47,0,dblfIFL(G47-1,B47))</f>
        <v>0</v>
      </c>
      <c r="Q47" s="8">
        <f>IF(CTRL!S47,0,G47)</f>
        <v>0</v>
      </c>
      <c r="R47" s="10">
        <f>IF(CTRL!S47,0,O47*P47)</f>
        <v>0</v>
      </c>
      <c r="S47" s="2"/>
      <c r="V47" s="56"/>
    </row>
    <row r="48" spans="1:22" x14ac:dyDescent="0.25">
      <c r="A48" s="3"/>
      <c r="B48" s="3"/>
      <c r="C48" s="15"/>
      <c r="D48" s="20"/>
      <c r="E48" s="20"/>
      <c r="F48" s="14"/>
      <c r="G48" s="3"/>
      <c r="H48" s="10" cm="1">
        <f t="array" ref="H48">IF(CTRL!S48,0,dblfCS(A48,D48,E48))</f>
        <v>0</v>
      </c>
      <c r="I48" s="19" cm="1">
        <f t="array" ref="I48">IF(CTRL!S48,0,dblfIFL(B48-1,2011))</f>
        <v>0</v>
      </c>
      <c r="J48" s="9" cm="1">
        <f t="array" ref="J48">IF(CTRL!S48,0,fCalcoloFDGrad_159(B48,5,A48))</f>
        <v>0</v>
      </c>
      <c r="K48" s="19" cm="1">
        <f t="array" ref="K48">IF(CTRL!S48,0,dblfIFL(B48-1,A48))</f>
        <v>0</v>
      </c>
      <c r="L48" s="10">
        <f>IF(CTRL!S48,0,C48*K48)</f>
        <v>0</v>
      </c>
      <c r="M48" s="10">
        <f>IF(CTRL!S48,0,H48*F48*I48)</f>
        <v>0</v>
      </c>
      <c r="N48" s="10" cm="1">
        <f t="array" ref="N48">IF(CTRL!S48,0,fCostoStandard(A48,L48,M48))</f>
        <v>0</v>
      </c>
      <c r="O48" s="10">
        <f>IF(CTRL!S48,0,N48*(1-J48))</f>
        <v>0</v>
      </c>
      <c r="P48" s="19" cm="1">
        <f t="array" ref="P48">IF(CTRL!S48,0,dblfIFL(G48-1,B48))</f>
        <v>0</v>
      </c>
      <c r="Q48" s="8">
        <f>IF(CTRL!S48,0,G48)</f>
        <v>0</v>
      </c>
      <c r="R48" s="10">
        <f>IF(CTRL!S48,0,O48*P48)</f>
        <v>0</v>
      </c>
      <c r="S48" s="2"/>
      <c r="V48" s="56"/>
    </row>
    <row r="49" spans="1:22" x14ac:dyDescent="0.25">
      <c r="A49" s="3"/>
      <c r="B49" s="3"/>
      <c r="C49" s="15"/>
      <c r="D49" s="20"/>
      <c r="E49" s="20"/>
      <c r="F49" s="14"/>
      <c r="G49" s="3"/>
      <c r="H49" s="10" cm="1">
        <f t="array" ref="H49">IF(CTRL!S49,0,dblfCS(A49,D49,E49))</f>
        <v>0</v>
      </c>
      <c r="I49" s="19" cm="1">
        <f t="array" ref="I49">IF(CTRL!S49,0,dblfIFL(B49-1,2011))</f>
        <v>0</v>
      </c>
      <c r="J49" s="9" cm="1">
        <f t="array" ref="J49">IF(CTRL!S49,0,fCalcoloFDGrad_159(B49,5,A49))</f>
        <v>0</v>
      </c>
      <c r="K49" s="19" cm="1">
        <f t="array" ref="K49">IF(CTRL!S49,0,dblfIFL(B49-1,A49))</f>
        <v>0</v>
      </c>
      <c r="L49" s="10">
        <f>IF(CTRL!S49,0,C49*K49)</f>
        <v>0</v>
      </c>
      <c r="M49" s="10">
        <f>IF(CTRL!S49,0,H49*F49*I49)</f>
        <v>0</v>
      </c>
      <c r="N49" s="10" cm="1">
        <f t="array" ref="N49">IF(CTRL!S49,0,fCostoStandard(A49,L49,M49))</f>
        <v>0</v>
      </c>
      <c r="O49" s="10">
        <f>IF(CTRL!S49,0,N49*(1-J49))</f>
        <v>0</v>
      </c>
      <c r="P49" s="19" cm="1">
        <f t="array" ref="P49">IF(CTRL!S49,0,dblfIFL(G49-1,B49))</f>
        <v>0</v>
      </c>
      <c r="Q49" s="8">
        <f>IF(CTRL!S49,0,G49)</f>
        <v>0</v>
      </c>
      <c r="R49" s="10">
        <f>IF(CTRL!S49,0,O49*P49)</f>
        <v>0</v>
      </c>
      <c r="S49" s="2"/>
      <c r="V49" s="56"/>
    </row>
    <row r="50" spans="1:22" x14ac:dyDescent="0.25">
      <c r="A50" s="3"/>
      <c r="B50" s="3"/>
      <c r="C50" s="15"/>
      <c r="D50" s="20"/>
      <c r="E50" s="20"/>
      <c r="F50" s="14"/>
      <c r="G50" s="3"/>
      <c r="H50" s="10" cm="1">
        <f t="array" ref="H50">IF(CTRL!S50,0,dblfCS(A50,D50,E50))</f>
        <v>0</v>
      </c>
      <c r="I50" s="19" cm="1">
        <f t="array" ref="I50">IF(CTRL!S50,0,dblfIFL(B50-1,2011))</f>
        <v>0</v>
      </c>
      <c r="J50" s="9" cm="1">
        <f t="array" ref="J50">IF(CTRL!S50,0,fCalcoloFDGrad_159(B50,5,A50))</f>
        <v>0</v>
      </c>
      <c r="K50" s="19" cm="1">
        <f t="array" ref="K50">IF(CTRL!S50,0,dblfIFL(B50-1,A50))</f>
        <v>0</v>
      </c>
      <c r="L50" s="10">
        <f>IF(CTRL!S50,0,C50*K50)</f>
        <v>0</v>
      </c>
      <c r="M50" s="10">
        <f>IF(CTRL!S50,0,H50*F50*I50)</f>
        <v>0</v>
      </c>
      <c r="N50" s="10" cm="1">
        <f t="array" ref="N50">IF(CTRL!S50,0,fCostoStandard(A50,L50,M50))</f>
        <v>0</v>
      </c>
      <c r="O50" s="10">
        <f>IF(CTRL!S50,0,N50*(1-J50))</f>
        <v>0</v>
      </c>
      <c r="P50" s="19" cm="1">
        <f t="array" ref="P50">IF(CTRL!S50,0,dblfIFL(G50-1,B50))</f>
        <v>0</v>
      </c>
      <c r="Q50" s="8">
        <f>IF(CTRL!S50,0,G50)</f>
        <v>0</v>
      </c>
      <c r="R50" s="10">
        <f>IF(CTRL!S50,0,O50*P50)</f>
        <v>0</v>
      </c>
      <c r="S50" s="2"/>
      <c r="V50" s="56"/>
    </row>
    <row r="51" spans="1:22" x14ac:dyDescent="0.25">
      <c r="A51" s="3"/>
      <c r="B51" s="3"/>
      <c r="C51" s="15"/>
      <c r="D51" s="20"/>
      <c r="E51" s="20"/>
      <c r="F51" s="14"/>
      <c r="G51" s="3"/>
      <c r="H51" s="10" cm="1">
        <f t="array" ref="H51">IF(CTRL!S51,0,dblfCS(A51,D51,E51))</f>
        <v>0</v>
      </c>
      <c r="I51" s="19" cm="1">
        <f t="array" ref="I51">IF(CTRL!S51,0,dblfIFL(B51-1,2011))</f>
        <v>0</v>
      </c>
      <c r="J51" s="9" cm="1">
        <f t="array" ref="J51">IF(CTRL!S51,0,fCalcoloFDGrad_159(B51,5,A51))</f>
        <v>0</v>
      </c>
      <c r="K51" s="19" cm="1">
        <f t="array" ref="K51">IF(CTRL!S51,0,dblfIFL(B51-1,A51))</f>
        <v>0</v>
      </c>
      <c r="L51" s="10">
        <f>IF(CTRL!S51,0,C51*K51)</f>
        <v>0</v>
      </c>
      <c r="M51" s="10">
        <f>IF(CTRL!S51,0,H51*F51*I51)</f>
        <v>0</v>
      </c>
      <c r="N51" s="10" cm="1">
        <f t="array" ref="N51">IF(CTRL!S51,0,fCostoStandard(A51,L51,M51))</f>
        <v>0</v>
      </c>
      <c r="O51" s="10">
        <f>IF(CTRL!S51,0,N51*(1-J51))</f>
        <v>0</v>
      </c>
      <c r="P51" s="19" cm="1">
        <f t="array" ref="P51">IF(CTRL!S51,0,dblfIFL(G51-1,B51))</f>
        <v>0</v>
      </c>
      <c r="Q51" s="8">
        <f>IF(CTRL!S51,0,G51)</f>
        <v>0</v>
      </c>
      <c r="R51" s="10">
        <f>IF(CTRL!S51,0,O51*P51)</f>
        <v>0</v>
      </c>
      <c r="S51" s="2"/>
      <c r="V51" s="56"/>
    </row>
    <row r="52" spans="1:22" x14ac:dyDescent="0.25">
      <c r="A52" s="3"/>
      <c r="B52" s="3"/>
      <c r="C52" s="15"/>
      <c r="D52" s="20"/>
      <c r="E52" s="20"/>
      <c r="F52" s="14"/>
      <c r="G52" s="3"/>
      <c r="H52" s="10" cm="1">
        <f t="array" ref="H52">IF(CTRL!S52,0,dblfCS(A52,D52,E52))</f>
        <v>0</v>
      </c>
      <c r="I52" s="19" cm="1">
        <f t="array" ref="I52">IF(CTRL!S52,0,dblfIFL(B52-1,2011))</f>
        <v>0</v>
      </c>
      <c r="J52" s="9" cm="1">
        <f t="array" ref="J52">IF(CTRL!S52,0,fCalcoloFDGrad_159(B52,5,A52))</f>
        <v>0</v>
      </c>
      <c r="K52" s="19" cm="1">
        <f t="array" ref="K52">IF(CTRL!S52,0,dblfIFL(B52-1,A52))</f>
        <v>0</v>
      </c>
      <c r="L52" s="10">
        <f>IF(CTRL!S52,0,C52*K52)</f>
        <v>0</v>
      </c>
      <c r="M52" s="10">
        <f>IF(CTRL!S52,0,H52*F52*I52)</f>
        <v>0</v>
      </c>
      <c r="N52" s="10" cm="1">
        <f t="array" ref="N52">IF(CTRL!S52,0,fCostoStandard(A52,L52,M52))</f>
        <v>0</v>
      </c>
      <c r="O52" s="10">
        <f>IF(CTRL!S52,0,N52*(1-J52))</f>
        <v>0</v>
      </c>
      <c r="P52" s="19" cm="1">
        <f t="array" ref="P52">IF(CTRL!S52,0,dblfIFL(G52-1,B52))</f>
        <v>0</v>
      </c>
      <c r="Q52" s="8">
        <f>IF(CTRL!S52,0,G52)</f>
        <v>0</v>
      </c>
      <c r="R52" s="10">
        <f>IF(CTRL!S52,0,O52*P52)</f>
        <v>0</v>
      </c>
      <c r="S52" s="2"/>
      <c r="V52" s="56"/>
    </row>
    <row r="53" spans="1:22" x14ac:dyDescent="0.25">
      <c r="A53" s="3"/>
      <c r="B53" s="3"/>
      <c r="C53" s="15"/>
      <c r="D53" s="20"/>
      <c r="E53" s="20"/>
      <c r="F53" s="14"/>
      <c r="G53" s="3"/>
      <c r="H53" s="10" cm="1">
        <f t="array" ref="H53">IF(CTRL!S53,0,dblfCS(A53,D53,E53))</f>
        <v>0</v>
      </c>
      <c r="I53" s="19" cm="1">
        <f t="array" ref="I53">IF(CTRL!S53,0,dblfIFL(B53-1,2011))</f>
        <v>0</v>
      </c>
      <c r="J53" s="9" cm="1">
        <f t="array" ref="J53">IF(CTRL!S53,0,fCalcoloFDGrad_159(B53,5,A53))</f>
        <v>0</v>
      </c>
      <c r="K53" s="19" cm="1">
        <f t="array" ref="K53">IF(CTRL!S53,0,dblfIFL(B53-1,A53))</f>
        <v>0</v>
      </c>
      <c r="L53" s="10">
        <f>IF(CTRL!S53,0,C53*K53)</f>
        <v>0</v>
      </c>
      <c r="M53" s="10">
        <f>IF(CTRL!S53,0,H53*F53*I53)</f>
        <v>0</v>
      </c>
      <c r="N53" s="10" cm="1">
        <f t="array" ref="N53">IF(CTRL!S53,0,fCostoStandard(A53,L53,M53))</f>
        <v>0</v>
      </c>
      <c r="O53" s="10">
        <f>IF(CTRL!S53,0,N53*(1-J53))</f>
        <v>0</v>
      </c>
      <c r="P53" s="19" cm="1">
        <f t="array" ref="P53">IF(CTRL!S53,0,dblfIFL(G53-1,B53))</f>
        <v>0</v>
      </c>
      <c r="Q53" s="8">
        <f>IF(CTRL!S53,0,G53)</f>
        <v>0</v>
      </c>
      <c r="R53" s="10">
        <f>IF(CTRL!S53,0,O53*P53)</f>
        <v>0</v>
      </c>
      <c r="S53" s="2"/>
      <c r="V53" s="56"/>
    </row>
    <row r="54" spans="1:22" x14ac:dyDescent="0.25">
      <c r="A54" s="3"/>
      <c r="B54" s="3"/>
      <c r="C54" s="15"/>
      <c r="D54" s="20"/>
      <c r="E54" s="20"/>
      <c r="F54" s="14"/>
      <c r="G54" s="3"/>
      <c r="H54" s="10" cm="1">
        <f t="array" ref="H54">IF(CTRL!S54,0,dblfCS(A54,D54,E54))</f>
        <v>0</v>
      </c>
      <c r="I54" s="19" cm="1">
        <f t="array" ref="I54">IF(CTRL!S54,0,dblfIFL(B54-1,2011))</f>
        <v>0</v>
      </c>
      <c r="J54" s="9" cm="1">
        <f t="array" ref="J54">IF(CTRL!S54,0,fCalcoloFDGrad_159(B54,5,A54))</f>
        <v>0</v>
      </c>
      <c r="K54" s="19" cm="1">
        <f t="array" ref="K54">IF(CTRL!S54,0,dblfIFL(B54-1,A54))</f>
        <v>0</v>
      </c>
      <c r="L54" s="10">
        <f>IF(CTRL!S54,0,C54*K54)</f>
        <v>0</v>
      </c>
      <c r="M54" s="10">
        <f>IF(CTRL!S54,0,H54*F54*I54)</f>
        <v>0</v>
      </c>
      <c r="N54" s="10" cm="1">
        <f t="array" ref="N54">IF(CTRL!S54,0,fCostoStandard(A54,L54,M54))</f>
        <v>0</v>
      </c>
      <c r="O54" s="10">
        <f>IF(CTRL!S54,0,N54*(1-J54))</f>
        <v>0</v>
      </c>
      <c r="P54" s="19" cm="1">
        <f t="array" ref="P54">IF(CTRL!S54,0,dblfIFL(G54-1,B54))</f>
        <v>0</v>
      </c>
      <c r="Q54" s="8">
        <f>IF(CTRL!S54,0,G54)</f>
        <v>0</v>
      </c>
      <c r="R54" s="10">
        <f>IF(CTRL!S54,0,O54*P54)</f>
        <v>0</v>
      </c>
      <c r="S54" s="2"/>
      <c r="V54" s="56"/>
    </row>
    <row r="55" spans="1:22" x14ac:dyDescent="0.25">
      <c r="A55" s="3"/>
      <c r="B55" s="3"/>
      <c r="C55" s="15"/>
      <c r="D55" s="20"/>
      <c r="E55" s="20"/>
      <c r="F55" s="14"/>
      <c r="G55" s="3"/>
      <c r="H55" s="10" cm="1">
        <f t="array" ref="H55">IF(CTRL!S55,0,dblfCS(A55,D55,E55))</f>
        <v>0</v>
      </c>
      <c r="I55" s="19" cm="1">
        <f t="array" ref="I55">IF(CTRL!S55,0,dblfIFL(B55-1,2011))</f>
        <v>0</v>
      </c>
      <c r="J55" s="9" cm="1">
        <f t="array" ref="J55">IF(CTRL!S55,0,fCalcoloFDGrad_159(B55,5,A55))</f>
        <v>0</v>
      </c>
      <c r="K55" s="19" cm="1">
        <f t="array" ref="K55">IF(CTRL!S55,0,dblfIFL(B55-1,A55))</f>
        <v>0</v>
      </c>
      <c r="L55" s="10">
        <f>IF(CTRL!S55,0,C55*K55)</f>
        <v>0</v>
      </c>
      <c r="M55" s="10">
        <f>IF(CTRL!S55,0,H55*F55*I55)</f>
        <v>0</v>
      </c>
      <c r="N55" s="10" cm="1">
        <f t="array" ref="N55">IF(CTRL!S55,0,fCostoStandard(A55,L55,M55))</f>
        <v>0</v>
      </c>
      <c r="O55" s="10">
        <f>IF(CTRL!S55,0,N55*(1-J55))</f>
        <v>0</v>
      </c>
      <c r="P55" s="19" cm="1">
        <f t="array" ref="P55">IF(CTRL!S55,0,dblfIFL(G55-1,B55))</f>
        <v>0</v>
      </c>
      <c r="Q55" s="8">
        <f>IF(CTRL!S55,0,G55)</f>
        <v>0</v>
      </c>
      <c r="R55" s="10">
        <f>IF(CTRL!S55,0,O55*P55)</f>
        <v>0</v>
      </c>
      <c r="S55" s="2"/>
      <c r="V55" s="56"/>
    </row>
    <row r="56" spans="1:22" x14ac:dyDescent="0.25">
      <c r="A56" s="3"/>
      <c r="B56" s="3"/>
      <c r="C56" s="15"/>
      <c r="D56" s="20"/>
      <c r="E56" s="20"/>
      <c r="F56" s="14"/>
      <c r="G56" s="3"/>
      <c r="H56" s="10" cm="1">
        <f t="array" ref="H56">IF(CTRL!S56,0,dblfCS(A56,D56,E56))</f>
        <v>0</v>
      </c>
      <c r="I56" s="19" cm="1">
        <f t="array" ref="I56">IF(CTRL!S56,0,dblfIFL(B56-1,2011))</f>
        <v>0</v>
      </c>
      <c r="J56" s="9" cm="1">
        <f t="array" ref="J56">IF(CTRL!S56,0,fCalcoloFDGrad_159(B56,5,A56))</f>
        <v>0</v>
      </c>
      <c r="K56" s="19" cm="1">
        <f t="array" ref="K56">IF(CTRL!S56,0,dblfIFL(B56-1,A56))</f>
        <v>0</v>
      </c>
      <c r="L56" s="10">
        <f>IF(CTRL!S56,0,C56*K56)</f>
        <v>0</v>
      </c>
      <c r="M56" s="10">
        <f>IF(CTRL!S56,0,H56*F56*I56)</f>
        <v>0</v>
      </c>
      <c r="N56" s="10" cm="1">
        <f t="array" ref="N56">IF(CTRL!S56,0,fCostoStandard(A56,L56,M56))</f>
        <v>0</v>
      </c>
      <c r="O56" s="10">
        <f>IF(CTRL!S56,0,N56*(1-J56))</f>
        <v>0</v>
      </c>
      <c r="P56" s="19" cm="1">
        <f t="array" ref="P56">IF(CTRL!S56,0,dblfIFL(G56-1,B56))</f>
        <v>0</v>
      </c>
      <c r="Q56" s="8">
        <f>IF(CTRL!S56,0,G56)</f>
        <v>0</v>
      </c>
      <c r="R56" s="10">
        <f>IF(CTRL!S56,0,O56*P56)</f>
        <v>0</v>
      </c>
      <c r="S56" s="2"/>
      <c r="V56" s="56"/>
    </row>
    <row r="57" spans="1:22" x14ac:dyDescent="0.25">
      <c r="A57" s="3"/>
      <c r="B57" s="3"/>
      <c r="C57" s="15"/>
      <c r="D57" s="20"/>
      <c r="E57" s="20"/>
      <c r="F57" s="14"/>
      <c r="G57" s="3"/>
      <c r="H57" s="10" cm="1">
        <f t="array" ref="H57">IF(CTRL!S57,0,dblfCS(A57,D57,E57))</f>
        <v>0</v>
      </c>
      <c r="I57" s="19" cm="1">
        <f t="array" ref="I57">IF(CTRL!S57,0,dblfIFL(B57-1,2011))</f>
        <v>0</v>
      </c>
      <c r="J57" s="9" cm="1">
        <f t="array" ref="J57">IF(CTRL!S57,0,fCalcoloFDGrad_159(B57,5,A57))</f>
        <v>0</v>
      </c>
      <c r="K57" s="19" cm="1">
        <f t="array" ref="K57">IF(CTRL!S57,0,dblfIFL(B57-1,A57))</f>
        <v>0</v>
      </c>
      <c r="L57" s="10">
        <f>IF(CTRL!S57,0,C57*K57)</f>
        <v>0</v>
      </c>
      <c r="M57" s="10">
        <f>IF(CTRL!S57,0,H57*F57*I57)</f>
        <v>0</v>
      </c>
      <c r="N57" s="10" cm="1">
        <f t="array" ref="N57">IF(CTRL!S57,0,fCostoStandard(A57,L57,M57))</f>
        <v>0</v>
      </c>
      <c r="O57" s="10">
        <f>IF(CTRL!S57,0,N57*(1-J57))</f>
        <v>0</v>
      </c>
      <c r="P57" s="19" cm="1">
        <f t="array" ref="P57">IF(CTRL!S57,0,dblfIFL(G57-1,B57))</f>
        <v>0</v>
      </c>
      <c r="Q57" s="8">
        <f>IF(CTRL!S57,0,G57)</f>
        <v>0</v>
      </c>
      <c r="R57" s="10">
        <f>IF(CTRL!S57,0,O57*P57)</f>
        <v>0</v>
      </c>
      <c r="S57" s="2"/>
      <c r="V57" s="56"/>
    </row>
    <row r="58" spans="1:22" x14ac:dyDescent="0.25">
      <c r="A58" s="3"/>
      <c r="B58" s="3"/>
      <c r="C58" s="15"/>
      <c r="D58" s="20"/>
      <c r="E58" s="20"/>
      <c r="F58" s="14"/>
      <c r="G58" s="3"/>
      <c r="H58" s="10" cm="1">
        <f t="array" ref="H58">IF(CTRL!S58,0,dblfCS(A58,D58,E58))</f>
        <v>0</v>
      </c>
      <c r="I58" s="19" cm="1">
        <f t="array" ref="I58">IF(CTRL!S58,0,dblfIFL(B58-1,2011))</f>
        <v>0</v>
      </c>
      <c r="J58" s="9" cm="1">
        <f t="array" ref="J58">IF(CTRL!S58,0,fCalcoloFDGrad_159(B58,5,A58))</f>
        <v>0</v>
      </c>
      <c r="K58" s="19" cm="1">
        <f t="array" ref="K58">IF(CTRL!S58,0,dblfIFL(B58-1,A58))</f>
        <v>0</v>
      </c>
      <c r="L58" s="10">
        <f>IF(CTRL!S58,0,C58*K58)</f>
        <v>0</v>
      </c>
      <c r="M58" s="10">
        <f>IF(CTRL!S58,0,H58*F58*I58)</f>
        <v>0</v>
      </c>
      <c r="N58" s="10" cm="1">
        <f t="array" ref="N58">IF(CTRL!S58,0,fCostoStandard(A58,L58,M58))</f>
        <v>0</v>
      </c>
      <c r="O58" s="10">
        <f>IF(CTRL!S58,0,N58*(1-J58))</f>
        <v>0</v>
      </c>
      <c r="P58" s="19" cm="1">
        <f t="array" ref="P58">IF(CTRL!S58,0,dblfIFL(G58-1,B58))</f>
        <v>0</v>
      </c>
      <c r="Q58" s="8">
        <f>IF(CTRL!S58,0,G58)</f>
        <v>0</v>
      </c>
      <c r="R58" s="10">
        <f>IF(CTRL!S58,0,O58*P58)</f>
        <v>0</v>
      </c>
      <c r="S58" s="2"/>
      <c r="V58" s="56"/>
    </row>
    <row r="59" spans="1:22" x14ac:dyDescent="0.25">
      <c r="A59" s="3"/>
      <c r="B59" s="3"/>
      <c r="C59" s="15"/>
      <c r="D59" s="20"/>
      <c r="E59" s="20"/>
      <c r="F59" s="14"/>
      <c r="G59" s="3"/>
      <c r="H59" s="10" cm="1">
        <f t="array" ref="H59">IF(CTRL!S59,0,dblfCS(A59,D59,E59))</f>
        <v>0</v>
      </c>
      <c r="I59" s="19" cm="1">
        <f t="array" ref="I59">IF(CTRL!S59,0,dblfIFL(B59-1,2011))</f>
        <v>0</v>
      </c>
      <c r="J59" s="9" cm="1">
        <f t="array" ref="J59">IF(CTRL!S59,0,fCalcoloFDGrad_159(B59,5,A59))</f>
        <v>0</v>
      </c>
      <c r="K59" s="19" cm="1">
        <f t="array" ref="K59">IF(CTRL!S59,0,dblfIFL(B59-1,A59))</f>
        <v>0</v>
      </c>
      <c r="L59" s="10">
        <f>IF(CTRL!S59,0,C59*K59)</f>
        <v>0</v>
      </c>
      <c r="M59" s="10">
        <f>IF(CTRL!S59,0,H59*F59*I59)</f>
        <v>0</v>
      </c>
      <c r="N59" s="10" cm="1">
        <f t="array" ref="N59">IF(CTRL!S59,0,fCostoStandard(A59,L59,M59))</f>
        <v>0</v>
      </c>
      <c r="O59" s="10">
        <f>IF(CTRL!S59,0,N59*(1-J59))</f>
        <v>0</v>
      </c>
      <c r="P59" s="19" cm="1">
        <f t="array" ref="P59">IF(CTRL!S59,0,dblfIFL(G59-1,B59))</f>
        <v>0</v>
      </c>
      <c r="Q59" s="8">
        <f>IF(CTRL!S59,0,G59)</f>
        <v>0</v>
      </c>
      <c r="R59" s="10">
        <f>IF(CTRL!S59,0,O59*P59)</f>
        <v>0</v>
      </c>
      <c r="S59" s="2"/>
      <c r="V59" s="56"/>
    </row>
    <row r="60" spans="1:22" x14ac:dyDescent="0.25">
      <c r="A60" s="3"/>
      <c r="B60" s="3"/>
      <c r="C60" s="15"/>
      <c r="D60" s="20"/>
      <c r="E60" s="20"/>
      <c r="F60" s="14"/>
      <c r="G60" s="3"/>
      <c r="H60" s="10" cm="1">
        <f t="array" ref="H60">IF(CTRL!S60,0,dblfCS(A60,D60,E60))</f>
        <v>0</v>
      </c>
      <c r="I60" s="19" cm="1">
        <f t="array" ref="I60">IF(CTRL!S60,0,dblfIFL(B60-1,2011))</f>
        <v>0</v>
      </c>
      <c r="J60" s="9" cm="1">
        <f t="array" ref="J60">IF(CTRL!S60,0,fCalcoloFDGrad_159(B60,5,A60))</f>
        <v>0</v>
      </c>
      <c r="K60" s="19" cm="1">
        <f t="array" ref="K60">IF(CTRL!S60,0,dblfIFL(B60-1,A60))</f>
        <v>0</v>
      </c>
      <c r="L60" s="10">
        <f>IF(CTRL!S60,0,C60*K60)</f>
        <v>0</v>
      </c>
      <c r="M60" s="10">
        <f>IF(CTRL!S60,0,H60*F60*I60)</f>
        <v>0</v>
      </c>
      <c r="N60" s="10" cm="1">
        <f t="array" ref="N60">IF(CTRL!S60,0,fCostoStandard(A60,L60,M60))</f>
        <v>0</v>
      </c>
      <c r="O60" s="10">
        <f>IF(CTRL!S60,0,N60*(1-J60))</f>
        <v>0</v>
      </c>
      <c r="P60" s="19" cm="1">
        <f t="array" ref="P60">IF(CTRL!S60,0,dblfIFL(G60-1,B60))</f>
        <v>0</v>
      </c>
      <c r="Q60" s="8">
        <f>IF(CTRL!S60,0,G60)</f>
        <v>0</v>
      </c>
      <c r="R60" s="10">
        <f>IF(CTRL!S60,0,O60*P60)</f>
        <v>0</v>
      </c>
      <c r="S60" s="2"/>
      <c r="V60" s="56"/>
    </row>
    <row r="61" spans="1:22" x14ac:dyDescent="0.25">
      <c r="A61" s="3"/>
      <c r="B61" s="3"/>
      <c r="C61" s="15"/>
      <c r="D61" s="20"/>
      <c r="E61" s="20"/>
      <c r="F61" s="14"/>
      <c r="G61" s="3"/>
      <c r="H61" s="10" cm="1">
        <f t="array" ref="H61">IF(CTRL!S61,0,dblfCS(A61,D61,E61))</f>
        <v>0</v>
      </c>
      <c r="I61" s="19" cm="1">
        <f t="array" ref="I61">IF(CTRL!S61,0,dblfIFL(B61-1,2011))</f>
        <v>0</v>
      </c>
      <c r="J61" s="9" cm="1">
        <f t="array" ref="J61">IF(CTRL!S61,0,fCalcoloFDGrad_159(B61,5,A61))</f>
        <v>0</v>
      </c>
      <c r="K61" s="19" cm="1">
        <f t="array" ref="K61">IF(CTRL!S61,0,dblfIFL(B61-1,A61))</f>
        <v>0</v>
      </c>
      <c r="L61" s="10">
        <f>IF(CTRL!S61,0,C61*K61)</f>
        <v>0</v>
      </c>
      <c r="M61" s="10">
        <f>IF(CTRL!S61,0,H61*F61*I61)</f>
        <v>0</v>
      </c>
      <c r="N61" s="10" cm="1">
        <f t="array" ref="N61">IF(CTRL!S61,0,fCostoStandard(A61,L61,M61))</f>
        <v>0</v>
      </c>
      <c r="O61" s="10">
        <f>IF(CTRL!S61,0,N61*(1-J61))</f>
        <v>0</v>
      </c>
      <c r="P61" s="19" cm="1">
        <f t="array" ref="P61">IF(CTRL!S61,0,dblfIFL(G61-1,B61))</f>
        <v>0</v>
      </c>
      <c r="Q61" s="8">
        <f>IF(CTRL!S61,0,G61)</f>
        <v>0</v>
      </c>
      <c r="R61" s="10">
        <f>IF(CTRL!S61,0,O61*P61)</f>
        <v>0</v>
      </c>
      <c r="S61" s="2"/>
      <c r="V61" s="56"/>
    </row>
    <row r="62" spans="1:22" x14ac:dyDescent="0.25">
      <c r="A62" s="3"/>
      <c r="B62" s="3"/>
      <c r="C62" s="15"/>
      <c r="D62" s="20"/>
      <c r="E62" s="20"/>
      <c r="F62" s="14"/>
      <c r="G62" s="3"/>
      <c r="H62" s="10" cm="1">
        <f t="array" ref="H62">IF(CTRL!S62,0,dblfCS(A62,D62,E62))</f>
        <v>0</v>
      </c>
      <c r="I62" s="19" cm="1">
        <f t="array" ref="I62">IF(CTRL!S62,0,dblfIFL(B62-1,2011))</f>
        <v>0</v>
      </c>
      <c r="J62" s="9" cm="1">
        <f t="array" ref="J62">IF(CTRL!S62,0,fCalcoloFDGrad_159(B62,5,A62))</f>
        <v>0</v>
      </c>
      <c r="K62" s="19" cm="1">
        <f t="array" ref="K62">IF(CTRL!S62,0,dblfIFL(B62-1,A62))</f>
        <v>0</v>
      </c>
      <c r="L62" s="10">
        <f>IF(CTRL!S62,0,C62*K62)</f>
        <v>0</v>
      </c>
      <c r="M62" s="10">
        <f>IF(CTRL!S62,0,H62*F62*I62)</f>
        <v>0</v>
      </c>
      <c r="N62" s="10" cm="1">
        <f t="array" ref="N62">IF(CTRL!S62,0,fCostoStandard(A62,L62,M62))</f>
        <v>0</v>
      </c>
      <c r="O62" s="10">
        <f>IF(CTRL!S62,0,N62*(1-J62))</f>
        <v>0</v>
      </c>
      <c r="P62" s="19" cm="1">
        <f t="array" ref="P62">IF(CTRL!S62,0,dblfIFL(G62-1,B62))</f>
        <v>0</v>
      </c>
      <c r="Q62" s="8">
        <f>IF(CTRL!S62,0,G62)</f>
        <v>0</v>
      </c>
      <c r="R62" s="10">
        <f>IF(CTRL!S62,0,O62*P62)</f>
        <v>0</v>
      </c>
      <c r="S62" s="2"/>
      <c r="V62" s="56"/>
    </row>
    <row r="63" spans="1:22" x14ac:dyDescent="0.25">
      <c r="A63" s="3"/>
      <c r="B63" s="3"/>
      <c r="C63" s="15"/>
      <c r="D63" s="20"/>
      <c r="E63" s="20"/>
      <c r="F63" s="14"/>
      <c r="G63" s="3"/>
      <c r="H63" s="10" cm="1">
        <f t="array" ref="H63">IF(CTRL!S63,0,dblfCS(A63,D63,E63))</f>
        <v>0</v>
      </c>
      <c r="I63" s="19" cm="1">
        <f t="array" ref="I63">IF(CTRL!S63,0,dblfIFL(B63-1,2011))</f>
        <v>0</v>
      </c>
      <c r="J63" s="9" cm="1">
        <f t="array" ref="J63">IF(CTRL!S63,0,fCalcoloFDGrad_159(B63,5,A63))</f>
        <v>0</v>
      </c>
      <c r="K63" s="19" cm="1">
        <f t="array" ref="K63">IF(CTRL!S63,0,dblfIFL(B63-1,A63))</f>
        <v>0</v>
      </c>
      <c r="L63" s="10">
        <f>IF(CTRL!S63,0,C63*K63)</f>
        <v>0</v>
      </c>
      <c r="M63" s="10">
        <f>IF(CTRL!S63,0,H63*F63*I63)</f>
        <v>0</v>
      </c>
      <c r="N63" s="10" cm="1">
        <f t="array" ref="N63">IF(CTRL!S63,0,fCostoStandard(A63,L63,M63))</f>
        <v>0</v>
      </c>
      <c r="O63" s="10">
        <f>IF(CTRL!S63,0,N63*(1-J63))</f>
        <v>0</v>
      </c>
      <c r="P63" s="19" cm="1">
        <f t="array" ref="P63">IF(CTRL!S63,0,dblfIFL(G63-1,B63))</f>
        <v>0</v>
      </c>
      <c r="Q63" s="8">
        <f>IF(CTRL!S63,0,G63)</f>
        <v>0</v>
      </c>
      <c r="R63" s="10">
        <f>IF(CTRL!S63,0,O63*P63)</f>
        <v>0</v>
      </c>
      <c r="S63" s="2"/>
      <c r="V63" s="56"/>
    </row>
    <row r="64" spans="1:22" x14ac:dyDescent="0.25">
      <c r="A64" s="3"/>
      <c r="B64" s="3"/>
      <c r="C64" s="15"/>
      <c r="D64" s="20"/>
      <c r="E64" s="20"/>
      <c r="F64" s="14"/>
      <c r="G64" s="3"/>
      <c r="H64" s="10" cm="1">
        <f t="array" ref="H64">IF(CTRL!S64,0,dblfCS(A64,D64,E64))</f>
        <v>0</v>
      </c>
      <c r="I64" s="19" cm="1">
        <f t="array" ref="I64">IF(CTRL!S64,0,dblfIFL(B64-1,2011))</f>
        <v>0</v>
      </c>
      <c r="J64" s="9" cm="1">
        <f t="array" ref="J64">IF(CTRL!S64,0,fCalcoloFDGrad_159(B64,5,A64))</f>
        <v>0</v>
      </c>
      <c r="K64" s="19" cm="1">
        <f t="array" ref="K64">IF(CTRL!S64,0,dblfIFL(B64-1,A64))</f>
        <v>0</v>
      </c>
      <c r="L64" s="10">
        <f>IF(CTRL!S64,0,C64*K64)</f>
        <v>0</v>
      </c>
      <c r="M64" s="10">
        <f>IF(CTRL!S64,0,H64*F64*I64)</f>
        <v>0</v>
      </c>
      <c r="N64" s="10" cm="1">
        <f t="array" ref="N64">IF(CTRL!S64,0,fCostoStandard(A64,L64,M64))</f>
        <v>0</v>
      </c>
      <c r="O64" s="10">
        <f>IF(CTRL!S64,0,N64*(1-J64))</f>
        <v>0</v>
      </c>
      <c r="P64" s="19" cm="1">
        <f t="array" ref="P64">IF(CTRL!S64,0,dblfIFL(G64-1,B64))</f>
        <v>0</v>
      </c>
      <c r="Q64" s="8">
        <f>IF(CTRL!S64,0,G64)</f>
        <v>0</v>
      </c>
      <c r="R64" s="10">
        <f>IF(CTRL!S64,0,O64*P64)</f>
        <v>0</v>
      </c>
      <c r="S64" s="2"/>
      <c r="V64" s="56"/>
    </row>
    <row r="65" spans="1:22" x14ac:dyDescent="0.25">
      <c r="A65" s="3"/>
      <c r="B65" s="3"/>
      <c r="C65" s="15"/>
      <c r="D65" s="20"/>
      <c r="E65" s="20"/>
      <c r="F65" s="14"/>
      <c r="G65" s="3"/>
      <c r="H65" s="10" cm="1">
        <f t="array" ref="H65">IF(CTRL!S65,0,dblfCS(A65,D65,E65))</f>
        <v>0</v>
      </c>
      <c r="I65" s="19" cm="1">
        <f t="array" ref="I65">IF(CTRL!S65,0,dblfIFL(B65-1,2011))</f>
        <v>0</v>
      </c>
      <c r="J65" s="9" cm="1">
        <f t="array" ref="J65">IF(CTRL!S65,0,fCalcoloFDGrad_159(B65,5,A65))</f>
        <v>0</v>
      </c>
      <c r="K65" s="19" cm="1">
        <f t="array" ref="K65">IF(CTRL!S65,0,dblfIFL(B65-1,A65))</f>
        <v>0</v>
      </c>
      <c r="L65" s="10">
        <f>IF(CTRL!S65,0,C65*K65)</f>
        <v>0</v>
      </c>
      <c r="M65" s="10">
        <f>IF(CTRL!S65,0,H65*F65*I65)</f>
        <v>0</v>
      </c>
      <c r="N65" s="10" cm="1">
        <f t="array" ref="N65">IF(CTRL!S65,0,fCostoStandard(A65,L65,M65))</f>
        <v>0</v>
      </c>
      <c r="O65" s="10">
        <f>IF(CTRL!S65,0,N65*(1-J65))</f>
        <v>0</v>
      </c>
      <c r="P65" s="19" cm="1">
        <f t="array" ref="P65">IF(CTRL!S65,0,dblfIFL(G65-1,B65))</f>
        <v>0</v>
      </c>
      <c r="Q65" s="8">
        <f>IF(CTRL!S65,0,G65)</f>
        <v>0</v>
      </c>
      <c r="R65" s="10">
        <f>IF(CTRL!S65,0,O65*P65)</f>
        <v>0</v>
      </c>
      <c r="S65" s="2"/>
      <c r="V65" s="56"/>
    </row>
    <row r="66" spans="1:22" x14ac:dyDescent="0.25">
      <c r="A66" s="3"/>
      <c r="B66" s="3"/>
      <c r="C66" s="15"/>
      <c r="D66" s="20"/>
      <c r="E66" s="20"/>
      <c r="F66" s="14"/>
      <c r="G66" s="3"/>
      <c r="H66" s="10" cm="1">
        <f t="array" ref="H66">IF(CTRL!S66,0,dblfCS(A66,D66,E66))</f>
        <v>0</v>
      </c>
      <c r="I66" s="19" cm="1">
        <f t="array" ref="I66">IF(CTRL!S66,0,dblfIFL(B66-1,2011))</f>
        <v>0</v>
      </c>
      <c r="J66" s="9" cm="1">
        <f t="array" ref="J66">IF(CTRL!S66,0,fCalcoloFDGrad_159(B66,5,A66))</f>
        <v>0</v>
      </c>
      <c r="K66" s="19" cm="1">
        <f t="array" ref="K66">IF(CTRL!S66,0,dblfIFL(B66-1,A66))</f>
        <v>0</v>
      </c>
      <c r="L66" s="10">
        <f>IF(CTRL!S66,0,C66*K66)</f>
        <v>0</v>
      </c>
      <c r="M66" s="10">
        <f>IF(CTRL!S66,0,H66*F66*I66)</f>
        <v>0</v>
      </c>
      <c r="N66" s="10" cm="1">
        <f t="array" ref="N66">IF(CTRL!S66,0,fCostoStandard(A66,L66,M66))</f>
        <v>0</v>
      </c>
      <c r="O66" s="10">
        <f>IF(CTRL!S66,0,N66*(1-J66))</f>
        <v>0</v>
      </c>
      <c r="P66" s="19" cm="1">
        <f t="array" ref="P66">IF(CTRL!S66,0,dblfIFL(G66-1,B66))</f>
        <v>0</v>
      </c>
      <c r="Q66" s="8">
        <f>IF(CTRL!S66,0,G66)</f>
        <v>0</v>
      </c>
      <c r="R66" s="10">
        <f>IF(CTRL!S66,0,O66*P66)</f>
        <v>0</v>
      </c>
      <c r="S66" s="2"/>
      <c r="V66" s="56"/>
    </row>
    <row r="67" spans="1:22" x14ac:dyDescent="0.25">
      <c r="A67" s="3"/>
      <c r="B67" s="3"/>
      <c r="C67" s="15"/>
      <c r="D67" s="20"/>
      <c r="E67" s="20"/>
      <c r="F67" s="14"/>
      <c r="G67" s="3"/>
      <c r="H67" s="10" cm="1">
        <f t="array" ref="H67">IF(CTRL!S67,0,dblfCS(A67,D67,E67))</f>
        <v>0</v>
      </c>
      <c r="I67" s="19" cm="1">
        <f t="array" ref="I67">IF(CTRL!S67,0,dblfIFL(B67-1,2011))</f>
        <v>0</v>
      </c>
      <c r="J67" s="9" cm="1">
        <f t="array" ref="J67">IF(CTRL!S67,0,fCalcoloFDGrad_159(B67,5,A67))</f>
        <v>0</v>
      </c>
      <c r="K67" s="19" cm="1">
        <f t="array" ref="K67">IF(CTRL!S67,0,dblfIFL(B67-1,A67))</f>
        <v>0</v>
      </c>
      <c r="L67" s="10">
        <f>IF(CTRL!S67,0,C67*K67)</f>
        <v>0</v>
      </c>
      <c r="M67" s="10">
        <f>IF(CTRL!S67,0,H67*F67*I67)</f>
        <v>0</v>
      </c>
      <c r="N67" s="10" cm="1">
        <f t="array" ref="N67">IF(CTRL!S67,0,fCostoStandard(A67,L67,M67))</f>
        <v>0</v>
      </c>
      <c r="O67" s="10">
        <f>IF(CTRL!S67,0,N67*(1-J67))</f>
        <v>0</v>
      </c>
      <c r="P67" s="19" cm="1">
        <f t="array" ref="P67">IF(CTRL!S67,0,dblfIFL(G67-1,B67))</f>
        <v>0</v>
      </c>
      <c r="Q67" s="8">
        <f>IF(CTRL!S67,0,G67)</f>
        <v>0</v>
      </c>
      <c r="R67" s="10">
        <f>IF(CTRL!S67,0,O67*P67)</f>
        <v>0</v>
      </c>
      <c r="S67" s="2"/>
      <c r="V67" s="56"/>
    </row>
    <row r="68" spans="1:22" x14ac:dyDescent="0.25">
      <c r="A68" s="3"/>
      <c r="B68" s="3"/>
      <c r="C68" s="15"/>
      <c r="D68" s="20"/>
      <c r="E68" s="20"/>
      <c r="F68" s="14"/>
      <c r="G68" s="3"/>
      <c r="H68" s="10" cm="1">
        <f t="array" ref="H68">IF(CTRL!S68,0,dblfCS(A68,D68,E68))</f>
        <v>0</v>
      </c>
      <c r="I68" s="19" cm="1">
        <f t="array" ref="I68">IF(CTRL!S68,0,dblfIFL(B68-1,2011))</f>
        <v>0</v>
      </c>
      <c r="J68" s="9" cm="1">
        <f t="array" ref="J68">IF(CTRL!S68,0,fCalcoloFDGrad_159(B68,5,A68))</f>
        <v>0</v>
      </c>
      <c r="K68" s="19" cm="1">
        <f t="array" ref="K68">IF(CTRL!S68,0,dblfIFL(B68-1,A68))</f>
        <v>0</v>
      </c>
      <c r="L68" s="10">
        <f>IF(CTRL!S68,0,C68*K68)</f>
        <v>0</v>
      </c>
      <c r="M68" s="10">
        <f>IF(CTRL!S68,0,H68*F68*I68)</f>
        <v>0</v>
      </c>
      <c r="N68" s="10" cm="1">
        <f t="array" ref="N68">IF(CTRL!S68,0,fCostoStandard(A68,L68,M68))</f>
        <v>0</v>
      </c>
      <c r="O68" s="10">
        <f>IF(CTRL!S68,0,N68*(1-J68))</f>
        <v>0</v>
      </c>
      <c r="P68" s="19" cm="1">
        <f t="array" ref="P68">IF(CTRL!S68,0,dblfIFL(G68-1,B68))</f>
        <v>0</v>
      </c>
      <c r="Q68" s="8">
        <f>IF(CTRL!S68,0,G68)</f>
        <v>0</v>
      </c>
      <c r="R68" s="10">
        <f>IF(CTRL!S68,0,O68*P68)</f>
        <v>0</v>
      </c>
      <c r="S68" s="2"/>
      <c r="V68" s="56"/>
    </row>
    <row r="69" spans="1:22" x14ac:dyDescent="0.25">
      <c r="A69" s="3"/>
      <c r="B69" s="3"/>
      <c r="C69" s="15"/>
      <c r="D69" s="20"/>
      <c r="E69" s="20"/>
      <c r="F69" s="14"/>
      <c r="G69" s="3"/>
      <c r="H69" s="10" cm="1">
        <f t="array" ref="H69">IF(CTRL!S69,0,dblfCS(A69,D69,E69))</f>
        <v>0</v>
      </c>
      <c r="I69" s="19" cm="1">
        <f t="array" ref="I69">IF(CTRL!S69,0,dblfIFL(B69-1,2011))</f>
        <v>0</v>
      </c>
      <c r="J69" s="9" cm="1">
        <f t="array" ref="J69">IF(CTRL!S69,0,fCalcoloFDGrad_159(B69,5,A69))</f>
        <v>0</v>
      </c>
      <c r="K69" s="19" cm="1">
        <f t="array" ref="K69">IF(CTRL!S69,0,dblfIFL(B69-1,A69))</f>
        <v>0</v>
      </c>
      <c r="L69" s="10">
        <f>IF(CTRL!S69,0,C69*K69)</f>
        <v>0</v>
      </c>
      <c r="M69" s="10">
        <f>IF(CTRL!S69,0,H69*F69*I69)</f>
        <v>0</v>
      </c>
      <c r="N69" s="10" cm="1">
        <f t="array" ref="N69">IF(CTRL!S69,0,fCostoStandard(A69,L69,M69))</f>
        <v>0</v>
      </c>
      <c r="O69" s="10">
        <f>IF(CTRL!S69,0,N69*(1-J69))</f>
        <v>0</v>
      </c>
      <c r="P69" s="19" cm="1">
        <f t="array" ref="P69">IF(CTRL!S69,0,dblfIFL(G69-1,B69))</f>
        <v>0</v>
      </c>
      <c r="Q69" s="8">
        <f>IF(CTRL!S69,0,G69)</f>
        <v>0</v>
      </c>
      <c r="R69" s="10">
        <f>IF(CTRL!S69,0,O69*P69)</f>
        <v>0</v>
      </c>
      <c r="S69" s="2"/>
      <c r="V69" s="56"/>
    </row>
    <row r="70" spans="1:22" x14ac:dyDescent="0.25">
      <c r="A70" s="3"/>
      <c r="B70" s="3"/>
      <c r="C70" s="15"/>
      <c r="D70" s="20"/>
      <c r="E70" s="20"/>
      <c r="F70" s="14"/>
      <c r="G70" s="3"/>
      <c r="H70" s="10" cm="1">
        <f t="array" ref="H70">IF(CTRL!S70,0,dblfCS(A70,D70,E70))</f>
        <v>0</v>
      </c>
      <c r="I70" s="19" cm="1">
        <f t="array" ref="I70">IF(CTRL!S70,0,dblfIFL(B70-1,2011))</f>
        <v>0</v>
      </c>
      <c r="J70" s="9" cm="1">
        <f t="array" ref="J70">IF(CTRL!S70,0,fCalcoloFDGrad_159(B70,5,A70))</f>
        <v>0</v>
      </c>
      <c r="K70" s="19" cm="1">
        <f t="array" ref="K70">IF(CTRL!S70,0,dblfIFL(B70-1,A70))</f>
        <v>0</v>
      </c>
      <c r="L70" s="10">
        <f>IF(CTRL!S70,0,C70*K70)</f>
        <v>0</v>
      </c>
      <c r="M70" s="10">
        <f>IF(CTRL!S70,0,H70*F70*I70)</f>
        <v>0</v>
      </c>
      <c r="N70" s="10" cm="1">
        <f t="array" ref="N70">IF(CTRL!S70,0,fCostoStandard(A70,L70,M70))</f>
        <v>0</v>
      </c>
      <c r="O70" s="10">
        <f>IF(CTRL!S70,0,N70*(1-J70))</f>
        <v>0</v>
      </c>
      <c r="P70" s="19" cm="1">
        <f t="array" ref="P70">IF(CTRL!S70,0,dblfIFL(G70-1,B70))</f>
        <v>0</v>
      </c>
      <c r="Q70" s="8">
        <f>IF(CTRL!S70,0,G70)</f>
        <v>0</v>
      </c>
      <c r="R70" s="10">
        <f>IF(CTRL!S70,0,O70*P70)</f>
        <v>0</v>
      </c>
      <c r="S70" s="2"/>
      <c r="V70" s="56"/>
    </row>
    <row r="71" spans="1:22" x14ac:dyDescent="0.25">
      <c r="A71" s="3"/>
      <c r="B71" s="3"/>
      <c r="C71" s="15"/>
      <c r="D71" s="20"/>
      <c r="E71" s="20"/>
      <c r="F71" s="14"/>
      <c r="G71" s="3"/>
      <c r="H71" s="10" cm="1">
        <f t="array" ref="H71">IF(CTRL!S71,0,dblfCS(A71,D71,E71))</f>
        <v>0</v>
      </c>
      <c r="I71" s="19" cm="1">
        <f t="array" ref="I71">IF(CTRL!S71,0,dblfIFL(B71-1,2011))</f>
        <v>0</v>
      </c>
      <c r="J71" s="9" cm="1">
        <f t="array" ref="J71">IF(CTRL!S71,0,fCalcoloFDGrad_159(B71,5,A71))</f>
        <v>0</v>
      </c>
      <c r="K71" s="19" cm="1">
        <f t="array" ref="K71">IF(CTRL!S71,0,dblfIFL(B71-1,A71))</f>
        <v>0</v>
      </c>
      <c r="L71" s="10">
        <f>IF(CTRL!S71,0,C71*K71)</f>
        <v>0</v>
      </c>
      <c r="M71" s="10">
        <f>IF(CTRL!S71,0,H71*F71*I71)</f>
        <v>0</v>
      </c>
      <c r="N71" s="10" cm="1">
        <f t="array" ref="N71">IF(CTRL!S71,0,fCostoStandard(A71,L71,M71))</f>
        <v>0</v>
      </c>
      <c r="O71" s="10">
        <f>IF(CTRL!S71,0,N71*(1-J71))</f>
        <v>0</v>
      </c>
      <c r="P71" s="19" cm="1">
        <f t="array" ref="P71">IF(CTRL!S71,0,dblfIFL(G71-1,B71))</f>
        <v>0</v>
      </c>
      <c r="Q71" s="8">
        <f>IF(CTRL!S71,0,G71)</f>
        <v>0</v>
      </c>
      <c r="R71" s="10">
        <f>IF(CTRL!S71,0,O71*P71)</f>
        <v>0</v>
      </c>
      <c r="S71" s="2"/>
      <c r="V71" s="56"/>
    </row>
    <row r="72" spans="1:22" x14ac:dyDescent="0.25">
      <c r="A72" s="3"/>
      <c r="B72" s="3"/>
      <c r="C72" s="15"/>
      <c r="D72" s="20"/>
      <c r="E72" s="20"/>
      <c r="F72" s="14"/>
      <c r="G72" s="3"/>
      <c r="H72" s="10" cm="1">
        <f t="array" ref="H72">IF(CTRL!S72,0,dblfCS(A72,D72,E72))</f>
        <v>0</v>
      </c>
      <c r="I72" s="19" cm="1">
        <f t="array" ref="I72">IF(CTRL!S72,0,dblfIFL(B72-1,2011))</f>
        <v>0</v>
      </c>
      <c r="J72" s="9" cm="1">
        <f t="array" ref="J72">IF(CTRL!S72,0,fCalcoloFDGrad_159(B72,5,A72))</f>
        <v>0</v>
      </c>
      <c r="K72" s="19" cm="1">
        <f t="array" ref="K72">IF(CTRL!S72,0,dblfIFL(B72-1,A72))</f>
        <v>0</v>
      </c>
      <c r="L72" s="10">
        <f>IF(CTRL!S72,0,C72*K72)</f>
        <v>0</v>
      </c>
      <c r="M72" s="10">
        <f>IF(CTRL!S72,0,H72*F72*I72)</f>
        <v>0</v>
      </c>
      <c r="N72" s="10" cm="1">
        <f t="array" ref="N72">IF(CTRL!S72,0,fCostoStandard(A72,L72,M72))</f>
        <v>0</v>
      </c>
      <c r="O72" s="10">
        <f>IF(CTRL!S72,0,N72*(1-J72))</f>
        <v>0</v>
      </c>
      <c r="P72" s="19" cm="1">
        <f t="array" ref="P72">IF(CTRL!S72,0,dblfIFL(G72-1,B72))</f>
        <v>0</v>
      </c>
      <c r="Q72" s="8">
        <f>IF(CTRL!S72,0,G72)</f>
        <v>0</v>
      </c>
      <c r="R72" s="10">
        <f>IF(CTRL!S72,0,O72*P72)</f>
        <v>0</v>
      </c>
      <c r="S72" s="2"/>
      <c r="V72" s="56"/>
    </row>
    <row r="73" spans="1:22" x14ac:dyDescent="0.25">
      <c r="A73" s="3"/>
      <c r="B73" s="3"/>
      <c r="C73" s="15"/>
      <c r="D73" s="20"/>
      <c r="E73" s="20"/>
      <c r="F73" s="14"/>
      <c r="G73" s="3"/>
      <c r="H73" s="10" cm="1">
        <f t="array" ref="H73">IF(CTRL!S73,0,dblfCS(A73,D73,E73))</f>
        <v>0</v>
      </c>
      <c r="I73" s="19" cm="1">
        <f t="array" ref="I73">IF(CTRL!S73,0,dblfIFL(B73-1,2011))</f>
        <v>0</v>
      </c>
      <c r="J73" s="9" cm="1">
        <f t="array" ref="J73">IF(CTRL!S73,0,fCalcoloFDGrad_159(B73,5,A73))</f>
        <v>0</v>
      </c>
      <c r="K73" s="19" cm="1">
        <f t="array" ref="K73">IF(CTRL!S73,0,dblfIFL(B73-1,A73))</f>
        <v>0</v>
      </c>
      <c r="L73" s="10">
        <f>IF(CTRL!S73,0,C73*K73)</f>
        <v>0</v>
      </c>
      <c r="M73" s="10">
        <f>IF(CTRL!S73,0,H73*F73*I73)</f>
        <v>0</v>
      </c>
      <c r="N73" s="10" cm="1">
        <f t="array" ref="N73">IF(CTRL!S73,0,fCostoStandard(A73,L73,M73))</f>
        <v>0</v>
      </c>
      <c r="O73" s="10">
        <f>IF(CTRL!S73,0,N73*(1-J73))</f>
        <v>0</v>
      </c>
      <c r="P73" s="19" cm="1">
        <f t="array" ref="P73">IF(CTRL!S73,0,dblfIFL(G73-1,B73))</f>
        <v>0</v>
      </c>
      <c r="Q73" s="8">
        <f>IF(CTRL!S73,0,G73)</f>
        <v>0</v>
      </c>
      <c r="R73" s="10">
        <f>IF(CTRL!S73,0,O73*P73)</f>
        <v>0</v>
      </c>
      <c r="S73" s="2"/>
      <c r="V73" s="56"/>
    </row>
    <row r="74" spans="1:22" x14ac:dyDescent="0.25">
      <c r="A74" s="3"/>
      <c r="B74" s="3"/>
      <c r="C74" s="15"/>
      <c r="D74" s="20"/>
      <c r="E74" s="20"/>
      <c r="F74" s="14"/>
      <c r="G74" s="3"/>
      <c r="H74" s="10" cm="1">
        <f t="array" ref="H74">IF(CTRL!S74,0,dblfCS(A74,D74,E74))</f>
        <v>0</v>
      </c>
      <c r="I74" s="19" cm="1">
        <f t="array" ref="I74">IF(CTRL!S74,0,dblfIFL(B74-1,2011))</f>
        <v>0</v>
      </c>
      <c r="J74" s="9" cm="1">
        <f t="array" ref="J74">IF(CTRL!S74,0,fCalcoloFDGrad_159(B74,5,A74))</f>
        <v>0</v>
      </c>
      <c r="K74" s="19" cm="1">
        <f t="array" ref="K74">IF(CTRL!S74,0,dblfIFL(B74-1,A74))</f>
        <v>0</v>
      </c>
      <c r="L74" s="10">
        <f>IF(CTRL!S74,0,C74*K74)</f>
        <v>0</v>
      </c>
      <c r="M74" s="10">
        <f>IF(CTRL!S74,0,H74*F74*I74)</f>
        <v>0</v>
      </c>
      <c r="N74" s="10" cm="1">
        <f t="array" ref="N74">IF(CTRL!S74,0,fCostoStandard(A74,L74,M74))</f>
        <v>0</v>
      </c>
      <c r="O74" s="10">
        <f>IF(CTRL!S74,0,N74*(1-J74))</f>
        <v>0</v>
      </c>
      <c r="P74" s="19" cm="1">
        <f t="array" ref="P74">IF(CTRL!S74,0,dblfIFL(G74-1,B74))</f>
        <v>0</v>
      </c>
      <c r="Q74" s="8">
        <f>IF(CTRL!S74,0,G74)</f>
        <v>0</v>
      </c>
      <c r="R74" s="10">
        <f>IF(CTRL!S74,0,O74*P74)</f>
        <v>0</v>
      </c>
      <c r="S74" s="2"/>
      <c r="V74" s="56"/>
    </row>
    <row r="75" spans="1:22" x14ac:dyDescent="0.25">
      <c r="A75" s="3"/>
      <c r="B75" s="3"/>
      <c r="C75" s="15"/>
      <c r="D75" s="20"/>
      <c r="E75" s="20"/>
      <c r="F75" s="14"/>
      <c r="G75" s="3"/>
      <c r="H75" s="10" cm="1">
        <f t="array" ref="H75">IF(CTRL!S75,0,dblfCS(A75,D75,E75))</f>
        <v>0</v>
      </c>
      <c r="I75" s="19" cm="1">
        <f t="array" ref="I75">IF(CTRL!S75,0,dblfIFL(B75-1,2011))</f>
        <v>0</v>
      </c>
      <c r="J75" s="9" cm="1">
        <f t="array" ref="J75">IF(CTRL!S75,0,fCalcoloFDGrad_159(B75,5,A75))</f>
        <v>0</v>
      </c>
      <c r="K75" s="19" cm="1">
        <f t="array" ref="K75">IF(CTRL!S75,0,dblfIFL(B75-1,A75))</f>
        <v>0</v>
      </c>
      <c r="L75" s="10">
        <f>IF(CTRL!S75,0,C75*K75)</f>
        <v>0</v>
      </c>
      <c r="M75" s="10">
        <f>IF(CTRL!S75,0,H75*F75*I75)</f>
        <v>0</v>
      </c>
      <c r="N75" s="10" cm="1">
        <f t="array" ref="N75">IF(CTRL!S75,0,fCostoStandard(A75,L75,M75))</f>
        <v>0</v>
      </c>
      <c r="O75" s="10">
        <f>IF(CTRL!S75,0,N75*(1-J75))</f>
        <v>0</v>
      </c>
      <c r="P75" s="19" cm="1">
        <f t="array" ref="P75">IF(CTRL!S75,0,dblfIFL(G75-1,B75))</f>
        <v>0</v>
      </c>
      <c r="Q75" s="8">
        <f>IF(CTRL!S75,0,G75)</f>
        <v>0</v>
      </c>
      <c r="R75" s="10">
        <f>IF(CTRL!S75,0,O75*P75)</f>
        <v>0</v>
      </c>
      <c r="S75" s="2"/>
      <c r="V75" s="56"/>
    </row>
    <row r="76" spans="1:22" x14ac:dyDescent="0.25">
      <c r="A76" s="3"/>
      <c r="B76" s="3"/>
      <c r="C76" s="15"/>
      <c r="D76" s="20"/>
      <c r="E76" s="20"/>
      <c r="F76" s="14"/>
      <c r="G76" s="3"/>
      <c r="H76" s="10" cm="1">
        <f t="array" ref="H76">IF(CTRL!S76,0,dblfCS(A76,D76,E76))</f>
        <v>0</v>
      </c>
      <c r="I76" s="19" cm="1">
        <f t="array" ref="I76">IF(CTRL!S76,0,dblfIFL(B76-1,2011))</f>
        <v>0</v>
      </c>
      <c r="J76" s="9" cm="1">
        <f t="array" ref="J76">IF(CTRL!S76,0,fCalcoloFDGrad_159(B76,5,A76))</f>
        <v>0</v>
      </c>
      <c r="K76" s="19" cm="1">
        <f t="array" ref="K76">IF(CTRL!S76,0,dblfIFL(B76-1,A76))</f>
        <v>0</v>
      </c>
      <c r="L76" s="10">
        <f>IF(CTRL!S76,0,C76*K76)</f>
        <v>0</v>
      </c>
      <c r="M76" s="10">
        <f>IF(CTRL!S76,0,H76*F76*I76)</f>
        <v>0</v>
      </c>
      <c r="N76" s="10" cm="1">
        <f t="array" ref="N76">IF(CTRL!S76,0,fCostoStandard(A76,L76,M76))</f>
        <v>0</v>
      </c>
      <c r="O76" s="10">
        <f>IF(CTRL!S76,0,N76*(1-J76))</f>
        <v>0</v>
      </c>
      <c r="P76" s="19" cm="1">
        <f t="array" ref="P76">IF(CTRL!S76,0,dblfIFL(G76-1,B76))</f>
        <v>0</v>
      </c>
      <c r="Q76" s="8">
        <f>IF(CTRL!S76,0,G76)</f>
        <v>0</v>
      </c>
      <c r="R76" s="10">
        <f>IF(CTRL!S76,0,O76*P76)</f>
        <v>0</v>
      </c>
      <c r="S76" s="2"/>
      <c r="V76" s="56"/>
    </row>
    <row r="77" spans="1:22" x14ac:dyDescent="0.25">
      <c r="A77" s="3"/>
      <c r="B77" s="3"/>
      <c r="C77" s="15"/>
      <c r="D77" s="20"/>
      <c r="E77" s="20"/>
      <c r="F77" s="14"/>
      <c r="G77" s="3"/>
      <c r="H77" s="10" cm="1">
        <f t="array" ref="H77">IF(CTRL!S77,0,dblfCS(A77,D77,E77))</f>
        <v>0</v>
      </c>
      <c r="I77" s="19" cm="1">
        <f t="array" ref="I77">IF(CTRL!S77,0,dblfIFL(B77-1,2011))</f>
        <v>0</v>
      </c>
      <c r="J77" s="9" cm="1">
        <f t="array" ref="J77">IF(CTRL!S77,0,fCalcoloFDGrad_159(B77,5,A77))</f>
        <v>0</v>
      </c>
      <c r="K77" s="19" cm="1">
        <f t="array" ref="K77">IF(CTRL!S77,0,dblfIFL(B77-1,A77))</f>
        <v>0</v>
      </c>
      <c r="L77" s="10">
        <f>IF(CTRL!S77,0,C77*K77)</f>
        <v>0</v>
      </c>
      <c r="M77" s="10">
        <f>IF(CTRL!S77,0,H77*F77*I77)</f>
        <v>0</v>
      </c>
      <c r="N77" s="10" cm="1">
        <f t="array" ref="N77">IF(CTRL!S77,0,fCostoStandard(A77,L77,M77))</f>
        <v>0</v>
      </c>
      <c r="O77" s="10">
        <f>IF(CTRL!S77,0,N77*(1-J77))</f>
        <v>0</v>
      </c>
      <c r="P77" s="19" cm="1">
        <f t="array" ref="P77">IF(CTRL!S77,0,dblfIFL(G77-1,B77))</f>
        <v>0</v>
      </c>
      <c r="Q77" s="8">
        <f>IF(CTRL!S77,0,G77)</f>
        <v>0</v>
      </c>
      <c r="R77" s="10">
        <f>IF(CTRL!S77,0,O77*P77)</f>
        <v>0</v>
      </c>
      <c r="S77" s="2"/>
      <c r="V77" s="56"/>
    </row>
    <row r="78" spans="1:22" x14ac:dyDescent="0.25">
      <c r="A78" s="3"/>
      <c r="B78" s="3"/>
      <c r="C78" s="15"/>
      <c r="D78" s="20"/>
      <c r="E78" s="20"/>
      <c r="F78" s="14"/>
      <c r="G78" s="3"/>
      <c r="H78" s="10" cm="1">
        <f t="array" ref="H78">IF(CTRL!S78,0,dblfCS(A78,D78,E78))</f>
        <v>0</v>
      </c>
      <c r="I78" s="19" cm="1">
        <f t="array" ref="I78">IF(CTRL!S78,0,dblfIFL(B78-1,2011))</f>
        <v>0</v>
      </c>
      <c r="J78" s="9" cm="1">
        <f t="array" ref="J78">IF(CTRL!S78,0,fCalcoloFDGrad_159(B78,5,A78))</f>
        <v>0</v>
      </c>
      <c r="K78" s="19" cm="1">
        <f t="array" ref="K78">IF(CTRL!S78,0,dblfIFL(B78-1,A78))</f>
        <v>0</v>
      </c>
      <c r="L78" s="10">
        <f>IF(CTRL!S78,0,C78*K78)</f>
        <v>0</v>
      </c>
      <c r="M78" s="10">
        <f>IF(CTRL!S78,0,H78*F78*I78)</f>
        <v>0</v>
      </c>
      <c r="N78" s="10" cm="1">
        <f t="array" ref="N78">IF(CTRL!S78,0,fCostoStandard(A78,L78,M78))</f>
        <v>0</v>
      </c>
      <c r="O78" s="10">
        <f>IF(CTRL!S78,0,N78*(1-J78))</f>
        <v>0</v>
      </c>
      <c r="P78" s="19" cm="1">
        <f t="array" ref="P78">IF(CTRL!S78,0,dblfIFL(G78-1,B78))</f>
        <v>0</v>
      </c>
      <c r="Q78" s="8">
        <f>IF(CTRL!S78,0,G78)</f>
        <v>0</v>
      </c>
      <c r="R78" s="10">
        <f>IF(CTRL!S78,0,O78*P78)</f>
        <v>0</v>
      </c>
      <c r="S78" s="2"/>
      <c r="V78" s="56"/>
    </row>
    <row r="79" spans="1:22" x14ac:dyDescent="0.25">
      <c r="A79" s="3"/>
      <c r="B79" s="3"/>
      <c r="C79" s="15"/>
      <c r="D79" s="20"/>
      <c r="E79" s="20"/>
      <c r="F79" s="14"/>
      <c r="G79" s="3"/>
      <c r="H79" s="10" cm="1">
        <f t="array" ref="H79">IF(CTRL!S79,0,dblfCS(A79,D79,E79))</f>
        <v>0</v>
      </c>
      <c r="I79" s="19" cm="1">
        <f t="array" ref="I79">IF(CTRL!S79,0,dblfIFL(B79-1,2011))</f>
        <v>0</v>
      </c>
      <c r="J79" s="9" cm="1">
        <f t="array" ref="J79">IF(CTRL!S79,0,fCalcoloFDGrad_159(B79,5,A79))</f>
        <v>0</v>
      </c>
      <c r="K79" s="19" cm="1">
        <f t="array" ref="K79">IF(CTRL!S79,0,dblfIFL(B79-1,A79))</f>
        <v>0</v>
      </c>
      <c r="L79" s="10">
        <f>IF(CTRL!S79,0,C79*K79)</f>
        <v>0</v>
      </c>
      <c r="M79" s="10">
        <f>IF(CTRL!S79,0,H79*F79*I79)</f>
        <v>0</v>
      </c>
      <c r="N79" s="10" cm="1">
        <f t="array" ref="N79">IF(CTRL!S79,0,fCostoStandard(A79,L79,M79))</f>
        <v>0</v>
      </c>
      <c r="O79" s="10">
        <f>IF(CTRL!S79,0,N79*(1-J79))</f>
        <v>0</v>
      </c>
      <c r="P79" s="19" cm="1">
        <f t="array" ref="P79">IF(CTRL!S79,0,dblfIFL(G79-1,B79))</f>
        <v>0</v>
      </c>
      <c r="Q79" s="8">
        <f>IF(CTRL!S79,0,G79)</f>
        <v>0</v>
      </c>
      <c r="R79" s="10">
        <f>IF(CTRL!S79,0,O79*P79)</f>
        <v>0</v>
      </c>
      <c r="S79" s="2"/>
      <c r="V79" s="56"/>
    </row>
    <row r="80" spans="1:22" x14ac:dyDescent="0.25">
      <c r="A80" s="3"/>
      <c r="B80" s="3"/>
      <c r="C80" s="15"/>
      <c r="D80" s="20"/>
      <c r="E80" s="20"/>
      <c r="F80" s="14"/>
      <c r="G80" s="3"/>
      <c r="H80" s="10" cm="1">
        <f t="array" ref="H80">IF(CTRL!S80,0,dblfCS(A80,D80,E80))</f>
        <v>0</v>
      </c>
      <c r="I80" s="19" cm="1">
        <f t="array" ref="I80">IF(CTRL!S80,0,dblfIFL(B80-1,2011))</f>
        <v>0</v>
      </c>
      <c r="J80" s="9" cm="1">
        <f t="array" ref="J80">IF(CTRL!S80,0,fCalcoloFDGrad_159(B80,5,A80))</f>
        <v>0</v>
      </c>
      <c r="K80" s="19" cm="1">
        <f t="array" ref="K80">IF(CTRL!S80,0,dblfIFL(B80-1,A80))</f>
        <v>0</v>
      </c>
      <c r="L80" s="10">
        <f>IF(CTRL!S80,0,C80*K80)</f>
        <v>0</v>
      </c>
      <c r="M80" s="10">
        <f>IF(CTRL!S80,0,H80*F80*I80)</f>
        <v>0</v>
      </c>
      <c r="N80" s="10" cm="1">
        <f t="array" ref="N80">IF(CTRL!S80,0,fCostoStandard(A80,L80,M80))</f>
        <v>0</v>
      </c>
      <c r="O80" s="10">
        <f>IF(CTRL!S80,0,N80*(1-J80))</f>
        <v>0</v>
      </c>
      <c r="P80" s="19" cm="1">
        <f t="array" ref="P80">IF(CTRL!S80,0,dblfIFL(G80-1,B80))</f>
        <v>0</v>
      </c>
      <c r="Q80" s="8">
        <f>IF(CTRL!S80,0,G80)</f>
        <v>0</v>
      </c>
      <c r="R80" s="10">
        <f>IF(CTRL!S80,0,O80*P80)</f>
        <v>0</v>
      </c>
      <c r="S80" s="2"/>
      <c r="V80" s="56"/>
    </row>
    <row r="81" spans="1:22" x14ac:dyDescent="0.25">
      <c r="A81" s="3"/>
      <c r="B81" s="3"/>
      <c r="C81" s="15"/>
      <c r="D81" s="20"/>
      <c r="E81" s="20"/>
      <c r="F81" s="14"/>
      <c r="G81" s="3"/>
      <c r="H81" s="10" cm="1">
        <f t="array" ref="H81">IF(CTRL!S81,0,dblfCS(A81,D81,E81))</f>
        <v>0</v>
      </c>
      <c r="I81" s="19" cm="1">
        <f t="array" ref="I81">IF(CTRL!S81,0,dblfIFL(B81-1,2011))</f>
        <v>0</v>
      </c>
      <c r="J81" s="9" cm="1">
        <f t="array" ref="J81">IF(CTRL!S81,0,fCalcoloFDGrad_159(B81,5,A81))</f>
        <v>0</v>
      </c>
      <c r="K81" s="19" cm="1">
        <f t="array" ref="K81">IF(CTRL!S81,0,dblfIFL(B81-1,A81))</f>
        <v>0</v>
      </c>
      <c r="L81" s="10">
        <f>IF(CTRL!S81,0,C81*K81)</f>
        <v>0</v>
      </c>
      <c r="M81" s="10">
        <f>IF(CTRL!S81,0,H81*F81*I81)</f>
        <v>0</v>
      </c>
      <c r="N81" s="10" cm="1">
        <f t="array" ref="N81">IF(CTRL!S81,0,fCostoStandard(A81,L81,M81))</f>
        <v>0</v>
      </c>
      <c r="O81" s="10">
        <f>IF(CTRL!S81,0,N81*(1-J81))</f>
        <v>0</v>
      </c>
      <c r="P81" s="19" cm="1">
        <f t="array" ref="P81">IF(CTRL!S81,0,dblfIFL(G81-1,B81))</f>
        <v>0</v>
      </c>
      <c r="Q81" s="8">
        <f>IF(CTRL!S81,0,G81)</f>
        <v>0</v>
      </c>
      <c r="R81" s="10">
        <f>IF(CTRL!S81,0,O81*P81)</f>
        <v>0</v>
      </c>
      <c r="S81" s="2"/>
      <c r="V81" s="56"/>
    </row>
    <row r="82" spans="1:22" x14ac:dyDescent="0.25">
      <c r="A82" s="3"/>
      <c r="B82" s="3"/>
      <c r="C82" s="15"/>
      <c r="D82" s="20"/>
      <c r="E82" s="20"/>
      <c r="F82" s="14"/>
      <c r="G82" s="3"/>
      <c r="H82" s="10" cm="1">
        <f t="array" ref="H82">IF(CTRL!S82,0,dblfCS(A82,D82,E82))</f>
        <v>0</v>
      </c>
      <c r="I82" s="19" cm="1">
        <f t="array" ref="I82">IF(CTRL!S82,0,dblfIFL(B82-1,2011))</f>
        <v>0</v>
      </c>
      <c r="J82" s="9" cm="1">
        <f t="array" ref="J82">IF(CTRL!S82,0,fCalcoloFDGrad_159(B82,5,A82))</f>
        <v>0</v>
      </c>
      <c r="K82" s="19" cm="1">
        <f t="array" ref="K82">IF(CTRL!S82,0,dblfIFL(B82-1,A82))</f>
        <v>0</v>
      </c>
      <c r="L82" s="10">
        <f>IF(CTRL!S82,0,C82*K82)</f>
        <v>0</v>
      </c>
      <c r="M82" s="10">
        <f>IF(CTRL!S82,0,H82*F82*I82)</f>
        <v>0</v>
      </c>
      <c r="N82" s="10" cm="1">
        <f t="array" ref="N82">IF(CTRL!S82,0,fCostoStandard(A82,L82,M82))</f>
        <v>0</v>
      </c>
      <c r="O82" s="10">
        <f>IF(CTRL!S82,0,N82*(1-J82))</f>
        <v>0</v>
      </c>
      <c r="P82" s="19" cm="1">
        <f t="array" ref="P82">IF(CTRL!S82,0,dblfIFL(G82-1,B82))</f>
        <v>0</v>
      </c>
      <c r="Q82" s="8">
        <f>IF(CTRL!S82,0,G82)</f>
        <v>0</v>
      </c>
      <c r="R82" s="10">
        <f>IF(CTRL!S82,0,O82*P82)</f>
        <v>0</v>
      </c>
      <c r="S82" s="2"/>
      <c r="V82" s="56"/>
    </row>
    <row r="83" spans="1:22" x14ac:dyDescent="0.25">
      <c r="A83" s="3"/>
      <c r="B83" s="3"/>
      <c r="C83" s="15"/>
      <c r="D83" s="20"/>
      <c r="E83" s="20"/>
      <c r="F83" s="14"/>
      <c r="G83" s="3"/>
      <c r="H83" s="10" cm="1">
        <f t="array" ref="H83">IF(CTRL!S83,0,dblfCS(A83,D83,E83))</f>
        <v>0</v>
      </c>
      <c r="I83" s="19" cm="1">
        <f t="array" ref="I83">IF(CTRL!S83,0,dblfIFL(B83-1,2011))</f>
        <v>0</v>
      </c>
      <c r="J83" s="9" cm="1">
        <f t="array" ref="J83">IF(CTRL!S83,0,fCalcoloFDGrad_159(B83,5,A83))</f>
        <v>0</v>
      </c>
      <c r="K83" s="19" cm="1">
        <f t="array" ref="K83">IF(CTRL!S83,0,dblfIFL(B83-1,A83))</f>
        <v>0</v>
      </c>
      <c r="L83" s="10">
        <f>IF(CTRL!S83,0,C83*K83)</f>
        <v>0</v>
      </c>
      <c r="M83" s="10">
        <f>IF(CTRL!S83,0,H83*F83*I83)</f>
        <v>0</v>
      </c>
      <c r="N83" s="10" cm="1">
        <f t="array" ref="N83">IF(CTRL!S83,0,fCostoStandard(A83,L83,M83))</f>
        <v>0</v>
      </c>
      <c r="O83" s="10">
        <f>IF(CTRL!S83,0,N83*(1-J83))</f>
        <v>0</v>
      </c>
      <c r="P83" s="19" cm="1">
        <f t="array" ref="P83">IF(CTRL!S83,0,dblfIFL(G83-1,B83))</f>
        <v>0</v>
      </c>
      <c r="Q83" s="8">
        <f>IF(CTRL!S83,0,G83)</f>
        <v>0</v>
      </c>
      <c r="R83" s="10">
        <f>IF(CTRL!S83,0,O83*P83)</f>
        <v>0</v>
      </c>
      <c r="S83" s="2"/>
      <c r="V83" s="56"/>
    </row>
    <row r="84" spans="1:22" x14ac:dyDescent="0.25">
      <c r="A84" s="3"/>
      <c r="B84" s="3"/>
      <c r="C84" s="15"/>
      <c r="D84" s="20"/>
      <c r="E84" s="20"/>
      <c r="F84" s="14"/>
      <c r="G84" s="3"/>
      <c r="H84" s="10" cm="1">
        <f t="array" ref="H84">IF(CTRL!S84,0,dblfCS(A84,D84,E84))</f>
        <v>0</v>
      </c>
      <c r="I84" s="19" cm="1">
        <f t="array" ref="I84">IF(CTRL!S84,0,dblfIFL(B84-1,2011))</f>
        <v>0</v>
      </c>
      <c r="J84" s="9" cm="1">
        <f t="array" ref="J84">IF(CTRL!S84,0,fCalcoloFDGrad_159(B84,5,A84))</f>
        <v>0</v>
      </c>
      <c r="K84" s="19" cm="1">
        <f t="array" ref="K84">IF(CTRL!S84,0,dblfIFL(B84-1,A84))</f>
        <v>0</v>
      </c>
      <c r="L84" s="10">
        <f>IF(CTRL!S84,0,C84*K84)</f>
        <v>0</v>
      </c>
      <c r="M84" s="10">
        <f>IF(CTRL!S84,0,H84*F84*I84)</f>
        <v>0</v>
      </c>
      <c r="N84" s="10" cm="1">
        <f t="array" ref="N84">IF(CTRL!S84,0,fCostoStandard(A84,L84,M84))</f>
        <v>0</v>
      </c>
      <c r="O84" s="10">
        <f>IF(CTRL!S84,0,N84*(1-J84))</f>
        <v>0</v>
      </c>
      <c r="P84" s="19" cm="1">
        <f t="array" ref="P84">IF(CTRL!S84,0,dblfIFL(G84-1,B84))</f>
        <v>0</v>
      </c>
      <c r="Q84" s="8">
        <f>IF(CTRL!S84,0,G84)</f>
        <v>0</v>
      </c>
      <c r="R84" s="10">
        <f>IF(CTRL!S84,0,O84*P84)</f>
        <v>0</v>
      </c>
      <c r="S84" s="2"/>
      <c r="V84" s="56"/>
    </row>
    <row r="85" spans="1:22" x14ac:dyDescent="0.25">
      <c r="A85" s="3"/>
      <c r="B85" s="3"/>
      <c r="C85" s="15"/>
      <c r="D85" s="20"/>
      <c r="E85" s="20"/>
      <c r="F85" s="14"/>
      <c r="G85" s="3"/>
      <c r="H85" s="10" cm="1">
        <f t="array" ref="H85">IF(CTRL!S85,0,dblfCS(A85,D85,E85))</f>
        <v>0</v>
      </c>
      <c r="I85" s="19" cm="1">
        <f t="array" ref="I85">IF(CTRL!S85,0,dblfIFL(B85-1,2011))</f>
        <v>0</v>
      </c>
      <c r="J85" s="9" cm="1">
        <f t="array" ref="J85">IF(CTRL!S85,0,fCalcoloFDGrad_159(B85,5,A85))</f>
        <v>0</v>
      </c>
      <c r="K85" s="19" cm="1">
        <f t="array" ref="K85">IF(CTRL!S85,0,dblfIFL(B85-1,A85))</f>
        <v>0</v>
      </c>
      <c r="L85" s="10">
        <f>IF(CTRL!S85,0,C85*K85)</f>
        <v>0</v>
      </c>
      <c r="M85" s="10">
        <f>IF(CTRL!S85,0,H85*F85*I85)</f>
        <v>0</v>
      </c>
      <c r="N85" s="10" cm="1">
        <f t="array" ref="N85">IF(CTRL!S85,0,fCostoStandard(A85,L85,M85))</f>
        <v>0</v>
      </c>
      <c r="O85" s="10">
        <f>IF(CTRL!S85,0,N85*(1-J85))</f>
        <v>0</v>
      </c>
      <c r="P85" s="19" cm="1">
        <f t="array" ref="P85">IF(CTRL!S85,0,dblfIFL(G85-1,B85))</f>
        <v>0</v>
      </c>
      <c r="Q85" s="8">
        <f>IF(CTRL!S85,0,G85)</f>
        <v>0</v>
      </c>
      <c r="R85" s="10">
        <f>IF(CTRL!S85,0,O85*P85)</f>
        <v>0</v>
      </c>
      <c r="S85" s="2"/>
      <c r="V85" s="56"/>
    </row>
    <row r="86" spans="1:22" x14ac:dyDescent="0.25">
      <c r="A86" s="3"/>
      <c r="B86" s="3"/>
      <c r="C86" s="15"/>
      <c r="D86" s="20"/>
      <c r="E86" s="20"/>
      <c r="F86" s="14"/>
      <c r="G86" s="3"/>
      <c r="H86" s="10" cm="1">
        <f t="array" ref="H86">IF(CTRL!S86,0,dblfCS(A86,D86,E86))</f>
        <v>0</v>
      </c>
      <c r="I86" s="19" cm="1">
        <f t="array" ref="I86">IF(CTRL!S86,0,dblfIFL(B86-1,2011))</f>
        <v>0</v>
      </c>
      <c r="J86" s="9" cm="1">
        <f t="array" ref="J86">IF(CTRL!S86,0,fCalcoloFDGrad_159(B86,5,A86))</f>
        <v>0</v>
      </c>
      <c r="K86" s="19" cm="1">
        <f t="array" ref="K86">IF(CTRL!S86,0,dblfIFL(B86-1,A86))</f>
        <v>0</v>
      </c>
      <c r="L86" s="10">
        <f>IF(CTRL!S86,0,C86*K86)</f>
        <v>0</v>
      </c>
      <c r="M86" s="10">
        <f>IF(CTRL!S86,0,H86*F86*I86)</f>
        <v>0</v>
      </c>
      <c r="N86" s="10" cm="1">
        <f t="array" ref="N86">IF(CTRL!S86,0,fCostoStandard(A86,L86,M86))</f>
        <v>0</v>
      </c>
      <c r="O86" s="10">
        <f>IF(CTRL!S86,0,N86*(1-J86))</f>
        <v>0</v>
      </c>
      <c r="P86" s="19" cm="1">
        <f t="array" ref="P86">IF(CTRL!S86,0,dblfIFL(G86-1,B86))</f>
        <v>0</v>
      </c>
      <c r="Q86" s="8">
        <f>IF(CTRL!S86,0,G86)</f>
        <v>0</v>
      </c>
      <c r="R86" s="10">
        <f>IF(CTRL!S86,0,O86*P86)</f>
        <v>0</v>
      </c>
      <c r="S86" s="2"/>
      <c r="V86" s="56"/>
    </row>
    <row r="87" spans="1:22" x14ac:dyDescent="0.25">
      <c r="A87" s="3"/>
      <c r="B87" s="3"/>
      <c r="C87" s="15"/>
      <c r="D87" s="20"/>
      <c r="E87" s="20"/>
      <c r="F87" s="14"/>
      <c r="G87" s="3"/>
      <c r="H87" s="10" cm="1">
        <f t="array" ref="H87">IF(CTRL!S87,0,dblfCS(A87,D87,E87))</f>
        <v>0</v>
      </c>
      <c r="I87" s="19" cm="1">
        <f t="array" ref="I87">IF(CTRL!S87,0,dblfIFL(B87-1,2011))</f>
        <v>0</v>
      </c>
      <c r="J87" s="9" cm="1">
        <f t="array" ref="J87">IF(CTRL!S87,0,fCalcoloFDGrad_159(B87,5,A87))</f>
        <v>0</v>
      </c>
      <c r="K87" s="19" cm="1">
        <f t="array" ref="K87">IF(CTRL!S87,0,dblfIFL(B87-1,A87))</f>
        <v>0</v>
      </c>
      <c r="L87" s="10">
        <f>IF(CTRL!S87,0,C87*K87)</f>
        <v>0</v>
      </c>
      <c r="M87" s="10">
        <f>IF(CTRL!S87,0,H87*F87*I87)</f>
        <v>0</v>
      </c>
      <c r="N87" s="10" cm="1">
        <f t="array" ref="N87">IF(CTRL!S87,0,fCostoStandard(A87,L87,M87))</f>
        <v>0</v>
      </c>
      <c r="O87" s="10">
        <f>IF(CTRL!S87,0,N87*(1-J87))</f>
        <v>0</v>
      </c>
      <c r="P87" s="19" cm="1">
        <f t="array" ref="P87">IF(CTRL!S87,0,dblfIFL(G87-1,B87))</f>
        <v>0</v>
      </c>
      <c r="Q87" s="8">
        <f>IF(CTRL!S87,0,G87)</f>
        <v>0</v>
      </c>
      <c r="R87" s="10">
        <f>IF(CTRL!S87,0,O87*P87)</f>
        <v>0</v>
      </c>
      <c r="S87" s="2"/>
      <c r="V87" s="56"/>
    </row>
    <row r="88" spans="1:22" x14ac:dyDescent="0.25">
      <c r="A88" s="3"/>
      <c r="B88" s="3"/>
      <c r="C88" s="15"/>
      <c r="D88" s="20"/>
      <c r="E88" s="20"/>
      <c r="F88" s="14"/>
      <c r="G88" s="3"/>
      <c r="H88" s="10" cm="1">
        <f t="array" ref="H88">IF(CTRL!S88,0,dblfCS(A88,D88,E88))</f>
        <v>0</v>
      </c>
      <c r="I88" s="19" cm="1">
        <f t="array" ref="I88">IF(CTRL!S88,0,dblfIFL(B88-1,2011))</f>
        <v>0</v>
      </c>
      <c r="J88" s="9" cm="1">
        <f t="array" ref="J88">IF(CTRL!S88,0,fCalcoloFDGrad_159(B88,5,A88))</f>
        <v>0</v>
      </c>
      <c r="K88" s="19" cm="1">
        <f t="array" ref="K88">IF(CTRL!S88,0,dblfIFL(B88-1,A88))</f>
        <v>0</v>
      </c>
      <c r="L88" s="10">
        <f>IF(CTRL!S88,0,C88*K88)</f>
        <v>0</v>
      </c>
      <c r="M88" s="10">
        <f>IF(CTRL!S88,0,H88*F88*I88)</f>
        <v>0</v>
      </c>
      <c r="N88" s="10" cm="1">
        <f t="array" ref="N88">IF(CTRL!S88,0,fCostoStandard(A88,L88,M88))</f>
        <v>0</v>
      </c>
      <c r="O88" s="10">
        <f>IF(CTRL!S88,0,N88*(1-J88))</f>
        <v>0</v>
      </c>
      <c r="P88" s="19" cm="1">
        <f t="array" ref="P88">IF(CTRL!S88,0,dblfIFL(G88-1,B88))</f>
        <v>0</v>
      </c>
      <c r="Q88" s="8">
        <f>IF(CTRL!S88,0,G88)</f>
        <v>0</v>
      </c>
      <c r="R88" s="10">
        <f>IF(CTRL!S88,0,O88*P88)</f>
        <v>0</v>
      </c>
      <c r="S88" s="2"/>
      <c r="V88" s="56"/>
    </row>
    <row r="89" spans="1:22" x14ac:dyDescent="0.25">
      <c r="A89" s="3"/>
      <c r="B89" s="3"/>
      <c r="C89" s="15"/>
      <c r="D89" s="20"/>
      <c r="E89" s="20"/>
      <c r="F89" s="14"/>
      <c r="G89" s="3"/>
      <c r="H89" s="10" cm="1">
        <f t="array" ref="H89">IF(CTRL!S89,0,dblfCS(A89,D89,E89))</f>
        <v>0</v>
      </c>
      <c r="I89" s="19" cm="1">
        <f t="array" ref="I89">IF(CTRL!S89,0,dblfIFL(B89-1,2011))</f>
        <v>0</v>
      </c>
      <c r="J89" s="9" cm="1">
        <f t="array" ref="J89">IF(CTRL!S89,0,fCalcoloFDGrad_159(B89,5,A89))</f>
        <v>0</v>
      </c>
      <c r="K89" s="19" cm="1">
        <f t="array" ref="K89">IF(CTRL!S89,0,dblfIFL(B89-1,A89))</f>
        <v>0</v>
      </c>
      <c r="L89" s="10">
        <f>IF(CTRL!S89,0,C89*K89)</f>
        <v>0</v>
      </c>
      <c r="M89" s="10">
        <f>IF(CTRL!S89,0,H89*F89*I89)</f>
        <v>0</v>
      </c>
      <c r="N89" s="10" cm="1">
        <f t="array" ref="N89">IF(CTRL!S89,0,fCostoStandard(A89,L89,M89))</f>
        <v>0</v>
      </c>
      <c r="O89" s="10">
        <f>IF(CTRL!S89,0,N89*(1-J89))</f>
        <v>0</v>
      </c>
      <c r="P89" s="19" cm="1">
        <f t="array" ref="P89">IF(CTRL!S89,0,dblfIFL(G89-1,B89))</f>
        <v>0</v>
      </c>
      <c r="Q89" s="8">
        <f>IF(CTRL!S89,0,G89)</f>
        <v>0</v>
      </c>
      <c r="R89" s="10">
        <f>IF(CTRL!S89,0,O89*P89)</f>
        <v>0</v>
      </c>
      <c r="S89" s="2"/>
      <c r="V89" s="56"/>
    </row>
    <row r="90" spans="1:22" x14ac:dyDescent="0.25">
      <c r="A90" s="3"/>
      <c r="B90" s="3"/>
      <c r="C90" s="15"/>
      <c r="D90" s="20"/>
      <c r="E90" s="20"/>
      <c r="F90" s="14"/>
      <c r="G90" s="3"/>
      <c r="H90" s="10" cm="1">
        <f t="array" ref="H90">IF(CTRL!S90,0,dblfCS(A90,D90,E90))</f>
        <v>0</v>
      </c>
      <c r="I90" s="19" cm="1">
        <f t="array" ref="I90">IF(CTRL!S90,0,dblfIFL(B90-1,2011))</f>
        <v>0</v>
      </c>
      <c r="J90" s="9" cm="1">
        <f t="array" ref="J90">IF(CTRL!S90,0,fCalcoloFDGrad_159(B90,5,A90))</f>
        <v>0</v>
      </c>
      <c r="K90" s="19" cm="1">
        <f t="array" ref="K90">IF(CTRL!S90,0,dblfIFL(B90-1,A90))</f>
        <v>0</v>
      </c>
      <c r="L90" s="10">
        <f>IF(CTRL!S90,0,C90*K90)</f>
        <v>0</v>
      </c>
      <c r="M90" s="10">
        <f>IF(CTRL!S90,0,H90*F90*I90)</f>
        <v>0</v>
      </c>
      <c r="N90" s="10" cm="1">
        <f t="array" ref="N90">IF(CTRL!S90,0,fCostoStandard(A90,L90,M90))</f>
        <v>0</v>
      </c>
      <c r="O90" s="10">
        <f>IF(CTRL!S90,0,N90*(1-J90))</f>
        <v>0</v>
      </c>
      <c r="P90" s="19" cm="1">
        <f t="array" ref="P90">IF(CTRL!S90,0,dblfIFL(G90-1,B90))</f>
        <v>0</v>
      </c>
      <c r="Q90" s="8">
        <f>IF(CTRL!S90,0,G90)</f>
        <v>0</v>
      </c>
      <c r="R90" s="10">
        <f>IF(CTRL!S90,0,O90*P90)</f>
        <v>0</v>
      </c>
      <c r="S90" s="2"/>
      <c r="V90" s="56"/>
    </row>
    <row r="91" spans="1:22" x14ac:dyDescent="0.25">
      <c r="A91" s="3"/>
      <c r="B91" s="3"/>
      <c r="C91" s="15"/>
      <c r="D91" s="20"/>
      <c r="E91" s="20"/>
      <c r="F91" s="14"/>
      <c r="G91" s="3"/>
      <c r="H91" s="10" cm="1">
        <f t="array" ref="H91">IF(CTRL!S91,0,dblfCS(A91,D91,E91))</f>
        <v>0</v>
      </c>
      <c r="I91" s="19" cm="1">
        <f t="array" ref="I91">IF(CTRL!S91,0,dblfIFL(B91-1,2011))</f>
        <v>0</v>
      </c>
      <c r="J91" s="9" cm="1">
        <f t="array" ref="J91">IF(CTRL!S91,0,fCalcoloFDGrad_159(B91,5,A91))</f>
        <v>0</v>
      </c>
      <c r="K91" s="19" cm="1">
        <f t="array" ref="K91">IF(CTRL!S91,0,dblfIFL(B91-1,A91))</f>
        <v>0</v>
      </c>
      <c r="L91" s="10">
        <f>IF(CTRL!S91,0,C91*K91)</f>
        <v>0</v>
      </c>
      <c r="M91" s="10">
        <f>IF(CTRL!S91,0,H91*F91*I91)</f>
        <v>0</v>
      </c>
      <c r="N91" s="10" cm="1">
        <f t="array" ref="N91">IF(CTRL!S91,0,fCostoStandard(A91,L91,M91))</f>
        <v>0</v>
      </c>
      <c r="O91" s="10">
        <f>IF(CTRL!S91,0,N91*(1-J91))</f>
        <v>0</v>
      </c>
      <c r="P91" s="19" cm="1">
        <f t="array" ref="P91">IF(CTRL!S91,0,dblfIFL(G91-1,B91))</f>
        <v>0</v>
      </c>
      <c r="Q91" s="8">
        <f>IF(CTRL!S91,0,G91)</f>
        <v>0</v>
      </c>
      <c r="R91" s="10">
        <f>IF(CTRL!S91,0,O91*P91)</f>
        <v>0</v>
      </c>
      <c r="S91" s="2"/>
      <c r="V91" s="56"/>
    </row>
    <row r="92" spans="1:22" x14ac:dyDescent="0.25">
      <c r="A92" s="3"/>
      <c r="B92" s="3"/>
      <c r="C92" s="15"/>
      <c r="D92" s="20"/>
      <c r="E92" s="20"/>
      <c r="F92" s="14"/>
      <c r="G92" s="3"/>
      <c r="H92" s="10" cm="1">
        <f t="array" ref="H92">IF(CTRL!S92,0,dblfCS(A92,D92,E92))</f>
        <v>0</v>
      </c>
      <c r="I92" s="19" cm="1">
        <f t="array" ref="I92">IF(CTRL!S92,0,dblfIFL(B92-1,2011))</f>
        <v>0</v>
      </c>
      <c r="J92" s="9" cm="1">
        <f t="array" ref="J92">IF(CTRL!S92,0,fCalcoloFDGrad_159(B92,5,A92))</f>
        <v>0</v>
      </c>
      <c r="K92" s="19" cm="1">
        <f t="array" ref="K92">IF(CTRL!S92,0,dblfIFL(B92-1,A92))</f>
        <v>0</v>
      </c>
      <c r="L92" s="10">
        <f>IF(CTRL!S92,0,C92*K92)</f>
        <v>0</v>
      </c>
      <c r="M92" s="10">
        <f>IF(CTRL!S92,0,H92*F92*I92)</f>
        <v>0</v>
      </c>
      <c r="N92" s="10" cm="1">
        <f t="array" ref="N92">IF(CTRL!S92,0,fCostoStandard(A92,L92,M92))</f>
        <v>0</v>
      </c>
      <c r="O92" s="10">
        <f>IF(CTRL!S92,0,N92*(1-J92))</f>
        <v>0</v>
      </c>
      <c r="P92" s="19" cm="1">
        <f t="array" ref="P92">IF(CTRL!S92,0,dblfIFL(G92-1,B92))</f>
        <v>0</v>
      </c>
      <c r="Q92" s="8">
        <f>IF(CTRL!S92,0,G92)</f>
        <v>0</v>
      </c>
      <c r="R92" s="10">
        <f>IF(CTRL!S92,0,O92*P92)</f>
        <v>0</v>
      </c>
      <c r="S92" s="2"/>
      <c r="V92" s="56"/>
    </row>
    <row r="93" spans="1:22" x14ac:dyDescent="0.25">
      <c r="A93" s="3"/>
      <c r="B93" s="3"/>
      <c r="C93" s="15"/>
      <c r="D93" s="20"/>
      <c r="E93" s="20"/>
      <c r="F93" s="14"/>
      <c r="G93" s="3"/>
      <c r="H93" s="10" cm="1">
        <f t="array" ref="H93">IF(CTRL!S93,0,dblfCS(A93,D93,E93))</f>
        <v>0</v>
      </c>
      <c r="I93" s="19" cm="1">
        <f t="array" ref="I93">IF(CTRL!S93,0,dblfIFL(B93-1,2011))</f>
        <v>0</v>
      </c>
      <c r="J93" s="9" cm="1">
        <f t="array" ref="J93">IF(CTRL!S93,0,fCalcoloFDGrad_159(B93,5,A93))</f>
        <v>0</v>
      </c>
      <c r="K93" s="19" cm="1">
        <f t="array" ref="K93">IF(CTRL!S93,0,dblfIFL(B93-1,A93))</f>
        <v>0</v>
      </c>
      <c r="L93" s="10">
        <f>IF(CTRL!S93,0,C93*K93)</f>
        <v>0</v>
      </c>
      <c r="M93" s="10">
        <f>IF(CTRL!S93,0,H93*F93*I93)</f>
        <v>0</v>
      </c>
      <c r="N93" s="10" cm="1">
        <f t="array" ref="N93">IF(CTRL!S93,0,fCostoStandard(A93,L93,M93))</f>
        <v>0</v>
      </c>
      <c r="O93" s="10">
        <f>IF(CTRL!S93,0,N93*(1-J93))</f>
        <v>0</v>
      </c>
      <c r="P93" s="19" cm="1">
        <f t="array" ref="P93">IF(CTRL!S93,0,dblfIFL(G93-1,B93))</f>
        <v>0</v>
      </c>
      <c r="Q93" s="8">
        <f>IF(CTRL!S93,0,G93)</f>
        <v>0</v>
      </c>
      <c r="R93" s="10">
        <f>IF(CTRL!S93,0,O93*P93)</f>
        <v>0</v>
      </c>
      <c r="S93" s="2"/>
      <c r="V93" s="56"/>
    </row>
    <row r="94" spans="1:22" x14ac:dyDescent="0.25">
      <c r="A94" s="3"/>
      <c r="B94" s="3"/>
      <c r="C94" s="15"/>
      <c r="D94" s="20"/>
      <c r="E94" s="20"/>
      <c r="F94" s="14"/>
      <c r="G94" s="3"/>
      <c r="H94" s="10" cm="1">
        <f t="array" ref="H94">IF(CTRL!S94,0,dblfCS(A94,D94,E94))</f>
        <v>0</v>
      </c>
      <c r="I94" s="19" cm="1">
        <f t="array" ref="I94">IF(CTRL!S94,0,dblfIFL(B94-1,2011))</f>
        <v>0</v>
      </c>
      <c r="J94" s="9" cm="1">
        <f t="array" ref="J94">IF(CTRL!S94,0,fCalcoloFDGrad_159(B94,5,A94))</f>
        <v>0</v>
      </c>
      <c r="K94" s="19" cm="1">
        <f t="array" ref="K94">IF(CTRL!S94,0,dblfIFL(B94-1,A94))</f>
        <v>0</v>
      </c>
      <c r="L94" s="10">
        <f>IF(CTRL!S94,0,C94*K94)</f>
        <v>0</v>
      </c>
      <c r="M94" s="10">
        <f>IF(CTRL!S94,0,H94*F94*I94)</f>
        <v>0</v>
      </c>
      <c r="N94" s="10" cm="1">
        <f t="array" ref="N94">IF(CTRL!S94,0,fCostoStandard(A94,L94,M94))</f>
        <v>0</v>
      </c>
      <c r="O94" s="10">
        <f>IF(CTRL!S94,0,N94*(1-J94))</f>
        <v>0</v>
      </c>
      <c r="P94" s="19" cm="1">
        <f t="array" ref="P94">IF(CTRL!S94,0,dblfIFL(G94-1,B94))</f>
        <v>0</v>
      </c>
      <c r="Q94" s="8">
        <f>IF(CTRL!S94,0,G94)</f>
        <v>0</v>
      </c>
      <c r="R94" s="10">
        <f>IF(CTRL!S94,0,O94*P94)</f>
        <v>0</v>
      </c>
      <c r="S94" s="2"/>
      <c r="V94" s="56"/>
    </row>
    <row r="95" spans="1:22" x14ac:dyDescent="0.25">
      <c r="A95" s="3"/>
      <c r="B95" s="3"/>
      <c r="C95" s="15"/>
      <c r="D95" s="20"/>
      <c r="E95" s="20"/>
      <c r="F95" s="14"/>
      <c r="G95" s="3"/>
      <c r="H95" s="10" cm="1">
        <f t="array" ref="H95">IF(CTRL!S95,0,dblfCS(A95,D95,E95))</f>
        <v>0</v>
      </c>
      <c r="I95" s="19" cm="1">
        <f t="array" ref="I95">IF(CTRL!S95,0,dblfIFL(B95-1,2011))</f>
        <v>0</v>
      </c>
      <c r="J95" s="9" cm="1">
        <f t="array" ref="J95">IF(CTRL!S95,0,fCalcoloFDGrad_159(B95,5,A95))</f>
        <v>0</v>
      </c>
      <c r="K95" s="19" cm="1">
        <f t="array" ref="K95">IF(CTRL!S95,0,dblfIFL(B95-1,A95))</f>
        <v>0</v>
      </c>
      <c r="L95" s="10">
        <f>IF(CTRL!S95,0,C95*K95)</f>
        <v>0</v>
      </c>
      <c r="M95" s="10">
        <f>IF(CTRL!S95,0,H95*F95*I95)</f>
        <v>0</v>
      </c>
      <c r="N95" s="10" cm="1">
        <f t="array" ref="N95">IF(CTRL!S95,0,fCostoStandard(A95,L95,M95))</f>
        <v>0</v>
      </c>
      <c r="O95" s="10">
        <f>IF(CTRL!S95,0,N95*(1-J95))</f>
        <v>0</v>
      </c>
      <c r="P95" s="19" cm="1">
        <f t="array" ref="P95">IF(CTRL!S95,0,dblfIFL(G95-1,B95))</f>
        <v>0</v>
      </c>
      <c r="Q95" s="8">
        <f>IF(CTRL!S95,0,G95)</f>
        <v>0</v>
      </c>
      <c r="R95" s="10">
        <f>IF(CTRL!S95,0,O95*P95)</f>
        <v>0</v>
      </c>
      <c r="S95" s="2"/>
      <c r="V95" s="56"/>
    </row>
    <row r="96" spans="1:22" x14ac:dyDescent="0.25">
      <c r="A96" s="3"/>
      <c r="B96" s="3"/>
      <c r="C96" s="15"/>
      <c r="D96" s="20"/>
      <c r="E96" s="20"/>
      <c r="F96" s="14"/>
      <c r="G96" s="3"/>
      <c r="H96" s="10" cm="1">
        <f t="array" ref="H96">IF(CTRL!S96,0,dblfCS(A96,D96,E96))</f>
        <v>0</v>
      </c>
      <c r="I96" s="19" cm="1">
        <f t="array" ref="I96">IF(CTRL!S96,0,dblfIFL(B96-1,2011))</f>
        <v>0</v>
      </c>
      <c r="J96" s="9" cm="1">
        <f t="array" ref="J96">IF(CTRL!S96,0,fCalcoloFDGrad_159(B96,5,A96))</f>
        <v>0</v>
      </c>
      <c r="K96" s="19" cm="1">
        <f t="array" ref="K96">IF(CTRL!S96,0,dblfIFL(B96-1,A96))</f>
        <v>0</v>
      </c>
      <c r="L96" s="10">
        <f>IF(CTRL!S96,0,C96*K96)</f>
        <v>0</v>
      </c>
      <c r="M96" s="10">
        <f>IF(CTRL!S96,0,H96*F96*I96)</f>
        <v>0</v>
      </c>
      <c r="N96" s="10" cm="1">
        <f t="array" ref="N96">IF(CTRL!S96,0,fCostoStandard(A96,L96,M96))</f>
        <v>0</v>
      </c>
      <c r="O96" s="10">
        <f>IF(CTRL!S96,0,N96*(1-J96))</f>
        <v>0</v>
      </c>
      <c r="P96" s="19" cm="1">
        <f t="array" ref="P96">IF(CTRL!S96,0,dblfIFL(G96-1,B96))</f>
        <v>0</v>
      </c>
      <c r="Q96" s="8">
        <f>IF(CTRL!S96,0,G96)</f>
        <v>0</v>
      </c>
      <c r="R96" s="10">
        <f>IF(CTRL!S96,0,O96*P96)</f>
        <v>0</v>
      </c>
      <c r="S96" s="2"/>
      <c r="V96" s="56"/>
    </row>
    <row r="97" spans="1:22" x14ac:dyDescent="0.25">
      <c r="A97" s="3"/>
      <c r="B97" s="3"/>
      <c r="C97" s="15"/>
      <c r="D97" s="20"/>
      <c r="E97" s="20"/>
      <c r="F97" s="14"/>
      <c r="G97" s="3"/>
      <c r="H97" s="10" cm="1">
        <f t="array" ref="H97">IF(CTRL!S97,0,dblfCS(A97,D97,E97))</f>
        <v>0</v>
      </c>
      <c r="I97" s="19" cm="1">
        <f t="array" ref="I97">IF(CTRL!S97,0,dblfIFL(B97-1,2011))</f>
        <v>0</v>
      </c>
      <c r="J97" s="9" cm="1">
        <f t="array" ref="J97">IF(CTRL!S97,0,fCalcoloFDGrad_159(B97,5,A97))</f>
        <v>0</v>
      </c>
      <c r="K97" s="19" cm="1">
        <f t="array" ref="K97">IF(CTRL!S97,0,dblfIFL(B97-1,A97))</f>
        <v>0</v>
      </c>
      <c r="L97" s="10">
        <f>IF(CTRL!S97,0,C97*K97)</f>
        <v>0</v>
      </c>
      <c r="M97" s="10">
        <f>IF(CTRL!S97,0,H97*F97*I97)</f>
        <v>0</v>
      </c>
      <c r="N97" s="10" cm="1">
        <f t="array" ref="N97">IF(CTRL!S97,0,fCostoStandard(A97,L97,M97))</f>
        <v>0</v>
      </c>
      <c r="O97" s="10">
        <f>IF(CTRL!S97,0,N97*(1-J97))</f>
        <v>0</v>
      </c>
      <c r="P97" s="19" cm="1">
        <f t="array" ref="P97">IF(CTRL!S97,0,dblfIFL(G97-1,B97))</f>
        <v>0</v>
      </c>
      <c r="Q97" s="8">
        <f>IF(CTRL!S97,0,G97)</f>
        <v>0</v>
      </c>
      <c r="R97" s="10">
        <f>IF(CTRL!S97,0,O97*P97)</f>
        <v>0</v>
      </c>
      <c r="S97" s="2"/>
      <c r="V97" s="56"/>
    </row>
    <row r="98" spans="1:22" x14ac:dyDescent="0.25">
      <c r="A98" s="3"/>
      <c r="B98" s="3"/>
      <c r="C98" s="15"/>
      <c r="D98" s="20"/>
      <c r="E98" s="20"/>
      <c r="F98" s="14"/>
      <c r="G98" s="3"/>
      <c r="H98" s="10" cm="1">
        <f t="array" ref="H98">IF(CTRL!S98,0,dblfCS(A98,D98,E98))</f>
        <v>0</v>
      </c>
      <c r="I98" s="19" cm="1">
        <f t="array" ref="I98">IF(CTRL!S98,0,dblfIFL(B98-1,2011))</f>
        <v>0</v>
      </c>
      <c r="J98" s="9" cm="1">
        <f t="array" ref="J98">IF(CTRL!S98,0,fCalcoloFDGrad_159(B98,5,A98))</f>
        <v>0</v>
      </c>
      <c r="K98" s="19" cm="1">
        <f t="array" ref="K98">IF(CTRL!S98,0,dblfIFL(B98-1,A98))</f>
        <v>0</v>
      </c>
      <c r="L98" s="10">
        <f>IF(CTRL!S98,0,C98*K98)</f>
        <v>0</v>
      </c>
      <c r="M98" s="10">
        <f>IF(CTRL!S98,0,H98*F98*I98)</f>
        <v>0</v>
      </c>
      <c r="N98" s="10" cm="1">
        <f t="array" ref="N98">IF(CTRL!S98,0,fCostoStandard(A98,L98,M98))</f>
        <v>0</v>
      </c>
      <c r="O98" s="10">
        <f>IF(CTRL!S98,0,N98*(1-J98))</f>
        <v>0</v>
      </c>
      <c r="P98" s="19" cm="1">
        <f t="array" ref="P98">IF(CTRL!S98,0,dblfIFL(G98-1,B98))</f>
        <v>0</v>
      </c>
      <c r="Q98" s="8">
        <f>IF(CTRL!S98,0,G98)</f>
        <v>0</v>
      </c>
      <c r="R98" s="10">
        <f>IF(CTRL!S98,0,O98*P98)</f>
        <v>0</v>
      </c>
      <c r="S98" s="2"/>
      <c r="V98" s="56"/>
    </row>
    <row r="99" spans="1:22" x14ac:dyDescent="0.25">
      <c r="A99" s="3"/>
      <c r="B99" s="3"/>
      <c r="C99" s="15"/>
      <c r="D99" s="20"/>
      <c r="E99" s="20"/>
      <c r="F99" s="14"/>
      <c r="G99" s="3"/>
      <c r="H99" s="10" cm="1">
        <f t="array" ref="H99">IF(CTRL!S99,0,dblfCS(A99,D99,E99))</f>
        <v>0</v>
      </c>
      <c r="I99" s="19" cm="1">
        <f t="array" ref="I99">IF(CTRL!S99,0,dblfIFL(B99-1,2011))</f>
        <v>0</v>
      </c>
      <c r="J99" s="9" cm="1">
        <f t="array" ref="J99">IF(CTRL!S99,0,fCalcoloFDGrad_159(B99,5,A99))</f>
        <v>0</v>
      </c>
      <c r="K99" s="19" cm="1">
        <f t="array" ref="K99">IF(CTRL!S99,0,dblfIFL(B99-1,A99))</f>
        <v>0</v>
      </c>
      <c r="L99" s="10">
        <f>IF(CTRL!S99,0,C99*K99)</f>
        <v>0</v>
      </c>
      <c r="M99" s="10">
        <f>IF(CTRL!S99,0,H99*F99*I99)</f>
        <v>0</v>
      </c>
      <c r="N99" s="10" cm="1">
        <f t="array" ref="N99">IF(CTRL!S99,0,fCostoStandard(A99,L99,M99))</f>
        <v>0</v>
      </c>
      <c r="O99" s="10">
        <f>IF(CTRL!S99,0,N99*(1-J99))</f>
        <v>0</v>
      </c>
      <c r="P99" s="19" cm="1">
        <f t="array" ref="P99">IF(CTRL!S99,0,dblfIFL(G99-1,B99))</f>
        <v>0</v>
      </c>
      <c r="Q99" s="8">
        <f>IF(CTRL!S99,0,G99)</f>
        <v>0</v>
      </c>
      <c r="R99" s="10">
        <f>IF(CTRL!S99,0,O99*P99)</f>
        <v>0</v>
      </c>
      <c r="S99" s="2"/>
      <c r="V99" s="56"/>
    </row>
    <row r="100" spans="1:22" x14ac:dyDescent="0.25">
      <c r="A100" s="3"/>
      <c r="B100" s="3"/>
      <c r="C100" s="15"/>
      <c r="D100" s="20"/>
      <c r="E100" s="20"/>
      <c r="F100" s="14"/>
      <c r="G100" s="3"/>
      <c r="H100" s="10" cm="1">
        <f t="array" ref="H100">IF(CTRL!S100,0,dblfCS(A100,D100,E100))</f>
        <v>0</v>
      </c>
      <c r="I100" s="19" cm="1">
        <f t="array" ref="I100">IF(CTRL!S100,0,dblfIFL(B100-1,2011))</f>
        <v>0</v>
      </c>
      <c r="J100" s="9" cm="1">
        <f t="array" ref="J100">IF(CTRL!S100,0,fCalcoloFDGrad_159(B100,5,A100))</f>
        <v>0</v>
      </c>
      <c r="K100" s="19" cm="1">
        <f t="array" ref="K100">IF(CTRL!S100,0,dblfIFL(B100-1,A100))</f>
        <v>0</v>
      </c>
      <c r="L100" s="10">
        <f>IF(CTRL!S100,0,C100*K100)</f>
        <v>0</v>
      </c>
      <c r="M100" s="10">
        <f>IF(CTRL!S100,0,H100*F100*I100)</f>
        <v>0</v>
      </c>
      <c r="N100" s="10" cm="1">
        <f t="array" ref="N100">IF(CTRL!S100,0,fCostoStandard(A100,L100,M100))</f>
        <v>0</v>
      </c>
      <c r="O100" s="10">
        <f>IF(CTRL!S100,0,N100*(1-J100))</f>
        <v>0</v>
      </c>
      <c r="P100" s="19" cm="1">
        <f t="array" ref="P100">IF(CTRL!S100,0,dblfIFL(G100-1,B100))</f>
        <v>0</v>
      </c>
      <c r="Q100" s="8">
        <f>IF(CTRL!S100,0,G100)</f>
        <v>0</v>
      </c>
      <c r="R100" s="10">
        <f>IF(CTRL!S100,0,O100*P100)</f>
        <v>0</v>
      </c>
      <c r="S100" s="2"/>
      <c r="V100" s="56"/>
    </row>
    <row r="101" spans="1:22" x14ac:dyDescent="0.25">
      <c r="A101" s="3"/>
      <c r="B101" s="3"/>
      <c r="C101" s="15"/>
      <c r="D101" s="20"/>
      <c r="E101" s="20"/>
      <c r="F101" s="14"/>
      <c r="G101" s="3"/>
      <c r="H101" s="10" cm="1">
        <f t="array" ref="H101">IF(CTRL!S101,0,dblfCS(A101,D101,E101))</f>
        <v>0</v>
      </c>
      <c r="I101" s="19" cm="1">
        <f t="array" ref="I101">IF(CTRL!S101,0,dblfIFL(B101-1,2011))</f>
        <v>0</v>
      </c>
      <c r="J101" s="9" cm="1">
        <f t="array" ref="J101">IF(CTRL!S101,0,fCalcoloFDGrad_159(B101,5,A101))</f>
        <v>0</v>
      </c>
      <c r="K101" s="19" cm="1">
        <f t="array" ref="K101">IF(CTRL!S101,0,dblfIFL(B101-1,A101))</f>
        <v>0</v>
      </c>
      <c r="L101" s="10">
        <f>IF(CTRL!S101,0,C101*K101)</f>
        <v>0</v>
      </c>
      <c r="M101" s="10">
        <f>IF(CTRL!S101,0,H101*F101*I101)</f>
        <v>0</v>
      </c>
      <c r="N101" s="10" cm="1">
        <f t="array" ref="N101">IF(CTRL!S101,0,fCostoStandard(A101,L101,M101))</f>
        <v>0</v>
      </c>
      <c r="O101" s="10">
        <f>IF(CTRL!S101,0,N101*(1-J101))</f>
        <v>0</v>
      </c>
      <c r="P101" s="19" cm="1">
        <f t="array" ref="P101">IF(CTRL!S101,0,dblfIFL(G101-1,B101))</f>
        <v>0</v>
      </c>
      <c r="Q101" s="8">
        <f>IF(CTRL!S101,0,G101)</f>
        <v>0</v>
      </c>
      <c r="R101" s="10">
        <f>IF(CTRL!S101,0,O101*P101)</f>
        <v>0</v>
      </c>
      <c r="S101" s="2"/>
      <c r="V101" s="56"/>
    </row>
    <row r="102" spans="1:22" x14ac:dyDescent="0.25">
      <c r="A102" s="3"/>
      <c r="B102" s="3"/>
      <c r="C102" s="15"/>
      <c r="D102" s="20"/>
      <c r="E102" s="20"/>
      <c r="F102" s="14"/>
      <c r="G102" s="3"/>
      <c r="H102" s="10" cm="1">
        <f t="array" ref="H102">IF(CTRL!S102,0,dblfCS(A102,D102,E102))</f>
        <v>0</v>
      </c>
      <c r="I102" s="19" cm="1">
        <f t="array" ref="I102">IF(CTRL!S102,0,dblfIFL(B102-1,2011))</f>
        <v>0</v>
      </c>
      <c r="J102" s="9" cm="1">
        <f t="array" ref="J102">IF(CTRL!S102,0,fCalcoloFDGrad_159(B102,5,A102))</f>
        <v>0</v>
      </c>
      <c r="K102" s="19" cm="1">
        <f t="array" ref="K102">IF(CTRL!S102,0,dblfIFL(B102-1,A102))</f>
        <v>0</v>
      </c>
      <c r="L102" s="10">
        <f>IF(CTRL!S102,0,C102*K102)</f>
        <v>0</v>
      </c>
      <c r="M102" s="10">
        <f>IF(CTRL!S102,0,H102*F102*I102)</f>
        <v>0</v>
      </c>
      <c r="N102" s="10" cm="1">
        <f t="array" ref="N102">IF(CTRL!S102,0,fCostoStandard(A102,L102,M102))</f>
        <v>0</v>
      </c>
      <c r="O102" s="10">
        <f>IF(CTRL!S102,0,N102*(1-J102))</f>
        <v>0</v>
      </c>
      <c r="P102" s="19" cm="1">
        <f t="array" ref="P102">IF(CTRL!S102,0,dblfIFL(G102-1,B102))</f>
        <v>0</v>
      </c>
      <c r="Q102" s="8">
        <f>IF(CTRL!S102,0,G102)</f>
        <v>0</v>
      </c>
      <c r="R102" s="10">
        <f>IF(CTRL!S102,0,O102*P102)</f>
        <v>0</v>
      </c>
      <c r="S102" s="2"/>
      <c r="V102" s="56"/>
    </row>
    <row r="103" spans="1:22" x14ac:dyDescent="0.25">
      <c r="A103" s="3"/>
      <c r="B103" s="3"/>
      <c r="C103" s="15"/>
      <c r="D103" s="20"/>
      <c r="E103" s="20"/>
      <c r="F103" s="14"/>
      <c r="G103" s="3"/>
      <c r="H103" s="10" cm="1">
        <f t="array" ref="H103">IF(CTRL!S103,0,dblfCS(A103,D103,E103))</f>
        <v>0</v>
      </c>
      <c r="I103" s="19" cm="1">
        <f t="array" ref="I103">IF(CTRL!S103,0,dblfIFL(B103-1,2011))</f>
        <v>0</v>
      </c>
      <c r="J103" s="9" cm="1">
        <f t="array" ref="J103">IF(CTRL!S103,0,fCalcoloFDGrad_159(B103,5,A103))</f>
        <v>0</v>
      </c>
      <c r="K103" s="19" cm="1">
        <f t="array" ref="K103">IF(CTRL!S103,0,dblfIFL(B103-1,A103))</f>
        <v>0</v>
      </c>
      <c r="L103" s="10">
        <f>IF(CTRL!S103,0,C103*K103)</f>
        <v>0</v>
      </c>
      <c r="M103" s="10">
        <f>IF(CTRL!S103,0,H103*F103*I103)</f>
        <v>0</v>
      </c>
      <c r="N103" s="10" cm="1">
        <f t="array" ref="N103">IF(CTRL!S103,0,fCostoStandard(A103,L103,M103))</f>
        <v>0</v>
      </c>
      <c r="O103" s="10">
        <f>IF(CTRL!S103,0,N103*(1-J103))</f>
        <v>0</v>
      </c>
      <c r="P103" s="19" cm="1">
        <f t="array" ref="P103">IF(CTRL!S103,0,dblfIFL(G103-1,B103))</f>
        <v>0</v>
      </c>
      <c r="Q103" s="8">
        <f>IF(CTRL!S103,0,G103)</f>
        <v>0</v>
      </c>
      <c r="R103" s="10">
        <f>IF(CTRL!S103,0,O103*P103)</f>
        <v>0</v>
      </c>
      <c r="S103" s="2"/>
      <c r="V103" s="56"/>
    </row>
    <row r="104" spans="1:22" x14ac:dyDescent="0.25">
      <c r="A104" s="3"/>
      <c r="B104" s="3"/>
      <c r="C104" s="15"/>
      <c r="D104" s="20"/>
      <c r="E104" s="20"/>
      <c r="F104" s="14"/>
      <c r="G104" s="3"/>
      <c r="H104" s="10" cm="1">
        <f t="array" ref="H104">IF(CTRL!S104,0,dblfCS(A104,D104,E104))</f>
        <v>0</v>
      </c>
      <c r="I104" s="19" cm="1">
        <f t="array" ref="I104">IF(CTRL!S104,0,dblfIFL(B104-1,2011))</f>
        <v>0</v>
      </c>
      <c r="J104" s="9" cm="1">
        <f t="array" ref="J104">IF(CTRL!S104,0,fCalcoloFDGrad_159(B104,5,A104))</f>
        <v>0</v>
      </c>
      <c r="K104" s="19" cm="1">
        <f t="array" ref="K104">IF(CTRL!S104,0,dblfIFL(B104-1,A104))</f>
        <v>0</v>
      </c>
      <c r="L104" s="10">
        <f>IF(CTRL!S104,0,C104*K104)</f>
        <v>0</v>
      </c>
      <c r="M104" s="10">
        <f>IF(CTRL!S104,0,H104*F104*I104)</f>
        <v>0</v>
      </c>
      <c r="N104" s="10" cm="1">
        <f t="array" ref="N104">IF(CTRL!S104,0,fCostoStandard(A104,L104,M104))</f>
        <v>0</v>
      </c>
      <c r="O104" s="10">
        <f>IF(CTRL!S104,0,N104*(1-J104))</f>
        <v>0</v>
      </c>
      <c r="P104" s="19" cm="1">
        <f t="array" ref="P104">IF(CTRL!S104,0,dblfIFL(G104-1,B104))</f>
        <v>0</v>
      </c>
      <c r="Q104" s="8">
        <f>IF(CTRL!S104,0,G104)</f>
        <v>0</v>
      </c>
      <c r="R104" s="10">
        <f>IF(CTRL!S104,0,O104*P104)</f>
        <v>0</v>
      </c>
      <c r="S104" s="2"/>
      <c r="V104" s="56"/>
    </row>
    <row r="105" spans="1:22" x14ac:dyDescent="0.25">
      <c r="A105" s="3"/>
      <c r="B105" s="3"/>
      <c r="C105" s="15"/>
      <c r="D105" s="20"/>
      <c r="E105" s="20"/>
      <c r="F105" s="14"/>
      <c r="G105" s="3"/>
      <c r="H105" s="10" cm="1">
        <f t="array" ref="H105">IF(CTRL!S105,0,dblfCS(A105,D105,E105))</f>
        <v>0</v>
      </c>
      <c r="I105" s="19" cm="1">
        <f t="array" ref="I105">IF(CTRL!S105,0,dblfIFL(B105-1,2011))</f>
        <v>0</v>
      </c>
      <c r="J105" s="9" cm="1">
        <f t="array" ref="J105">IF(CTRL!S105,0,fCalcoloFDGrad_159(B105,5,A105))</f>
        <v>0</v>
      </c>
      <c r="K105" s="19" cm="1">
        <f t="array" ref="K105">IF(CTRL!S105,0,dblfIFL(B105-1,A105))</f>
        <v>0</v>
      </c>
      <c r="L105" s="10">
        <f>IF(CTRL!S105,0,C105*K105)</f>
        <v>0</v>
      </c>
      <c r="M105" s="10">
        <f>IF(CTRL!S105,0,H105*F105*I105)</f>
        <v>0</v>
      </c>
      <c r="N105" s="10" cm="1">
        <f t="array" ref="N105">IF(CTRL!S105,0,fCostoStandard(A105,L105,M105))</f>
        <v>0</v>
      </c>
      <c r="O105" s="10">
        <f>IF(CTRL!S105,0,N105*(1-J105))</f>
        <v>0</v>
      </c>
      <c r="P105" s="19" cm="1">
        <f t="array" ref="P105">IF(CTRL!S105,0,dblfIFL(G105-1,B105))</f>
        <v>0</v>
      </c>
      <c r="Q105" s="8">
        <f>IF(CTRL!S105,0,G105)</f>
        <v>0</v>
      </c>
      <c r="R105" s="10">
        <f>IF(CTRL!S105,0,O105*P105)</f>
        <v>0</v>
      </c>
      <c r="S105" s="2"/>
      <c r="V105" s="56"/>
    </row>
    <row r="106" spans="1:22" x14ac:dyDescent="0.25">
      <c r="A106" s="3"/>
      <c r="B106" s="3"/>
      <c r="C106" s="15"/>
      <c r="D106" s="20"/>
      <c r="E106" s="20"/>
      <c r="F106" s="14"/>
      <c r="G106" s="3"/>
      <c r="H106" s="10" cm="1">
        <f t="array" ref="H106">IF(CTRL!S106,0,dblfCS(A106,D106,E106))</f>
        <v>0</v>
      </c>
      <c r="I106" s="19" cm="1">
        <f t="array" ref="I106">IF(CTRL!S106,0,dblfIFL(B106-1,2011))</f>
        <v>0</v>
      </c>
      <c r="J106" s="9" cm="1">
        <f t="array" ref="J106">IF(CTRL!S106,0,fCalcoloFDGrad_159(B106,5,A106))</f>
        <v>0</v>
      </c>
      <c r="K106" s="19" cm="1">
        <f t="array" ref="K106">IF(CTRL!S106,0,dblfIFL(B106-1,A106))</f>
        <v>0</v>
      </c>
      <c r="L106" s="10">
        <f>IF(CTRL!S106,0,C106*K106)</f>
        <v>0</v>
      </c>
      <c r="M106" s="10">
        <f>IF(CTRL!S106,0,H106*F106*I106)</f>
        <v>0</v>
      </c>
      <c r="N106" s="10" cm="1">
        <f t="array" ref="N106">IF(CTRL!S106,0,fCostoStandard(A106,L106,M106))</f>
        <v>0</v>
      </c>
      <c r="O106" s="10">
        <f>IF(CTRL!S106,0,N106*(1-J106))</f>
        <v>0</v>
      </c>
      <c r="P106" s="19" cm="1">
        <f t="array" ref="P106">IF(CTRL!S106,0,dblfIFL(G106-1,B106))</f>
        <v>0</v>
      </c>
      <c r="Q106" s="8">
        <f>IF(CTRL!S106,0,G106)</f>
        <v>0</v>
      </c>
      <c r="R106" s="10">
        <f>IF(CTRL!S106,0,O106*P106)</f>
        <v>0</v>
      </c>
      <c r="S106" s="2"/>
      <c r="V106" s="56"/>
    </row>
    <row r="107" spans="1:22" x14ac:dyDescent="0.25">
      <c r="A107" s="3"/>
      <c r="B107" s="3"/>
      <c r="C107" s="15"/>
      <c r="D107" s="20"/>
      <c r="E107" s="20"/>
      <c r="F107" s="14"/>
      <c r="G107" s="3"/>
      <c r="H107" s="10" cm="1">
        <f t="array" ref="H107">IF(CTRL!S107,0,dblfCS(A107,D107,E107))</f>
        <v>0</v>
      </c>
      <c r="I107" s="19" cm="1">
        <f t="array" ref="I107">IF(CTRL!S107,0,dblfIFL(B107-1,2011))</f>
        <v>0</v>
      </c>
      <c r="J107" s="9" cm="1">
        <f t="array" ref="J107">IF(CTRL!S107,0,fCalcoloFDGrad_159(B107,5,A107))</f>
        <v>0</v>
      </c>
      <c r="K107" s="19" cm="1">
        <f t="array" ref="K107">IF(CTRL!S107,0,dblfIFL(B107-1,A107))</f>
        <v>0</v>
      </c>
      <c r="L107" s="10">
        <f>IF(CTRL!S107,0,C107*K107)</f>
        <v>0</v>
      </c>
      <c r="M107" s="10">
        <f>IF(CTRL!S107,0,H107*F107*I107)</f>
        <v>0</v>
      </c>
      <c r="N107" s="10" cm="1">
        <f t="array" ref="N107">IF(CTRL!S107,0,fCostoStandard(A107,L107,M107))</f>
        <v>0</v>
      </c>
      <c r="O107" s="10">
        <f>IF(CTRL!S107,0,N107*(1-J107))</f>
        <v>0</v>
      </c>
      <c r="P107" s="19" cm="1">
        <f t="array" ref="P107">IF(CTRL!S107,0,dblfIFL(G107-1,B107))</f>
        <v>0</v>
      </c>
      <c r="Q107" s="8">
        <f>IF(CTRL!S107,0,G107)</f>
        <v>0</v>
      </c>
      <c r="R107" s="10">
        <f>IF(CTRL!S107,0,O107*P107)</f>
        <v>0</v>
      </c>
      <c r="S107" s="2"/>
      <c r="V107" s="56"/>
    </row>
    <row r="108" spans="1:22" x14ac:dyDescent="0.25">
      <c r="A108" s="3"/>
      <c r="B108" s="3"/>
      <c r="C108" s="15"/>
      <c r="D108" s="20"/>
      <c r="E108" s="20"/>
      <c r="F108" s="14"/>
      <c r="G108" s="3"/>
      <c r="H108" s="10" cm="1">
        <f t="array" ref="H108">IF(CTRL!S108,0,dblfCS(A108,D108,E108))</f>
        <v>0</v>
      </c>
      <c r="I108" s="19" cm="1">
        <f t="array" ref="I108">IF(CTRL!S108,0,dblfIFL(B108-1,2011))</f>
        <v>0</v>
      </c>
      <c r="J108" s="9" cm="1">
        <f t="array" ref="J108">IF(CTRL!S108,0,fCalcoloFDGrad_159(B108,5,A108))</f>
        <v>0</v>
      </c>
      <c r="K108" s="19" cm="1">
        <f t="array" ref="K108">IF(CTRL!S108,0,dblfIFL(B108-1,A108))</f>
        <v>0</v>
      </c>
      <c r="L108" s="10">
        <f>IF(CTRL!S108,0,C108*K108)</f>
        <v>0</v>
      </c>
      <c r="M108" s="10">
        <f>IF(CTRL!S108,0,H108*F108*I108)</f>
        <v>0</v>
      </c>
      <c r="N108" s="10" cm="1">
        <f t="array" ref="N108">IF(CTRL!S108,0,fCostoStandard(A108,L108,M108))</f>
        <v>0</v>
      </c>
      <c r="O108" s="10">
        <f>IF(CTRL!S108,0,N108*(1-J108))</f>
        <v>0</v>
      </c>
      <c r="P108" s="19" cm="1">
        <f t="array" ref="P108">IF(CTRL!S108,0,dblfIFL(G108-1,B108))</f>
        <v>0</v>
      </c>
      <c r="Q108" s="8">
        <f>IF(CTRL!S108,0,G108)</f>
        <v>0</v>
      </c>
      <c r="R108" s="10">
        <f>IF(CTRL!S108,0,O108*P108)</f>
        <v>0</v>
      </c>
      <c r="S108" s="2"/>
      <c r="V108" s="56"/>
    </row>
    <row r="109" spans="1:22" x14ac:dyDescent="0.25">
      <c r="A109" s="3"/>
      <c r="B109" s="3"/>
      <c r="C109" s="15"/>
      <c r="D109" s="20"/>
      <c r="E109" s="20"/>
      <c r="F109" s="14"/>
      <c r="G109" s="3"/>
      <c r="H109" s="10" cm="1">
        <f t="array" ref="H109">IF(CTRL!S109,0,dblfCS(A109,D109,E109))</f>
        <v>0</v>
      </c>
      <c r="I109" s="19" cm="1">
        <f t="array" ref="I109">IF(CTRL!S109,0,dblfIFL(B109-1,2011))</f>
        <v>0</v>
      </c>
      <c r="J109" s="9" cm="1">
        <f t="array" ref="J109">IF(CTRL!S109,0,fCalcoloFDGrad_159(B109,5,A109))</f>
        <v>0</v>
      </c>
      <c r="K109" s="19" cm="1">
        <f t="array" ref="K109">IF(CTRL!S109,0,dblfIFL(B109-1,A109))</f>
        <v>0</v>
      </c>
      <c r="L109" s="10">
        <f>IF(CTRL!S109,0,C109*K109)</f>
        <v>0</v>
      </c>
      <c r="M109" s="10">
        <f>IF(CTRL!S109,0,H109*F109*I109)</f>
        <v>0</v>
      </c>
      <c r="N109" s="10" cm="1">
        <f t="array" ref="N109">IF(CTRL!S109,0,fCostoStandard(A109,L109,M109))</f>
        <v>0</v>
      </c>
      <c r="O109" s="10">
        <f>IF(CTRL!S109,0,N109*(1-J109))</f>
        <v>0</v>
      </c>
      <c r="P109" s="19" cm="1">
        <f t="array" ref="P109">IF(CTRL!S109,0,dblfIFL(G109-1,B109))</f>
        <v>0</v>
      </c>
      <c r="Q109" s="8">
        <f>IF(CTRL!S109,0,G109)</f>
        <v>0</v>
      </c>
      <c r="R109" s="10">
        <f>IF(CTRL!S109,0,O109*P109)</f>
        <v>0</v>
      </c>
      <c r="S109" s="2"/>
      <c r="V109" s="56"/>
    </row>
    <row r="110" spans="1:22" x14ac:dyDescent="0.25">
      <c r="A110" s="3"/>
      <c r="B110" s="3"/>
      <c r="C110" s="15"/>
      <c r="D110" s="20"/>
      <c r="E110" s="20"/>
      <c r="F110" s="14"/>
      <c r="G110" s="3"/>
      <c r="H110" s="10" cm="1">
        <f t="array" ref="H110">IF(CTRL!S110,0,dblfCS(A110,D110,E110))</f>
        <v>0</v>
      </c>
      <c r="I110" s="19" cm="1">
        <f t="array" ref="I110">IF(CTRL!S110,0,dblfIFL(B110-1,2011))</f>
        <v>0</v>
      </c>
      <c r="J110" s="9" cm="1">
        <f t="array" ref="J110">IF(CTRL!S110,0,fCalcoloFDGrad_159(B110,5,A110))</f>
        <v>0</v>
      </c>
      <c r="K110" s="19" cm="1">
        <f t="array" ref="K110">IF(CTRL!S110,0,dblfIFL(B110-1,A110))</f>
        <v>0</v>
      </c>
      <c r="L110" s="10">
        <f>IF(CTRL!S110,0,C110*K110)</f>
        <v>0</v>
      </c>
      <c r="M110" s="10">
        <f>IF(CTRL!S110,0,H110*F110*I110)</f>
        <v>0</v>
      </c>
      <c r="N110" s="10" cm="1">
        <f t="array" ref="N110">IF(CTRL!S110,0,fCostoStandard(A110,L110,M110))</f>
        <v>0</v>
      </c>
      <c r="O110" s="10">
        <f>IF(CTRL!S110,0,N110*(1-J110))</f>
        <v>0</v>
      </c>
      <c r="P110" s="19" cm="1">
        <f t="array" ref="P110">IF(CTRL!S110,0,dblfIFL(G110-1,B110))</f>
        <v>0</v>
      </c>
      <c r="Q110" s="8">
        <f>IF(CTRL!S110,0,G110)</f>
        <v>0</v>
      </c>
      <c r="R110" s="10">
        <f>IF(CTRL!S110,0,O110*P110)</f>
        <v>0</v>
      </c>
      <c r="S110" s="2"/>
      <c r="V110" s="56"/>
    </row>
    <row r="111" spans="1:22" x14ac:dyDescent="0.25">
      <c r="A111" s="3"/>
      <c r="B111" s="3"/>
      <c r="C111" s="15"/>
      <c r="D111" s="20"/>
      <c r="E111" s="20"/>
      <c r="F111" s="14"/>
      <c r="G111" s="3"/>
      <c r="H111" s="10" cm="1">
        <f t="array" ref="H111">IF(CTRL!S111,0,dblfCS(A111,D111,E111))</f>
        <v>0</v>
      </c>
      <c r="I111" s="19" cm="1">
        <f t="array" ref="I111">IF(CTRL!S111,0,dblfIFL(B111-1,2011))</f>
        <v>0</v>
      </c>
      <c r="J111" s="9" cm="1">
        <f t="array" ref="J111">IF(CTRL!S111,0,fCalcoloFDGrad_159(B111,5,A111))</f>
        <v>0</v>
      </c>
      <c r="K111" s="19" cm="1">
        <f t="array" ref="K111">IF(CTRL!S111,0,dblfIFL(B111-1,A111))</f>
        <v>0</v>
      </c>
      <c r="L111" s="10">
        <f>IF(CTRL!S111,0,C111*K111)</f>
        <v>0</v>
      </c>
      <c r="M111" s="10">
        <f>IF(CTRL!S111,0,H111*F111*I111)</f>
        <v>0</v>
      </c>
      <c r="N111" s="10" cm="1">
        <f t="array" ref="N111">IF(CTRL!S111,0,fCostoStandard(A111,L111,M111))</f>
        <v>0</v>
      </c>
      <c r="O111" s="10">
        <f>IF(CTRL!S111,0,N111*(1-J111))</f>
        <v>0</v>
      </c>
      <c r="P111" s="19" cm="1">
        <f t="array" ref="P111">IF(CTRL!S111,0,dblfIFL(G111-1,B111))</f>
        <v>0</v>
      </c>
      <c r="Q111" s="8">
        <f>IF(CTRL!S111,0,G111)</f>
        <v>0</v>
      </c>
      <c r="R111" s="10">
        <f>IF(CTRL!S111,0,O111*P111)</f>
        <v>0</v>
      </c>
      <c r="S111" s="2"/>
      <c r="V111" s="56"/>
    </row>
    <row r="112" spans="1:22" x14ac:dyDescent="0.25">
      <c r="A112" s="3"/>
      <c r="B112" s="3"/>
      <c r="C112" s="15"/>
      <c r="D112" s="20"/>
      <c r="E112" s="20"/>
      <c r="F112" s="14"/>
      <c r="G112" s="3"/>
      <c r="H112" s="10" cm="1">
        <f t="array" ref="H112">IF(CTRL!S112,0,dblfCS(A112,D112,E112))</f>
        <v>0</v>
      </c>
      <c r="I112" s="19" cm="1">
        <f t="array" ref="I112">IF(CTRL!S112,0,dblfIFL(B112-1,2011))</f>
        <v>0</v>
      </c>
      <c r="J112" s="9" cm="1">
        <f t="array" ref="J112">IF(CTRL!S112,0,fCalcoloFDGrad_159(B112,5,A112))</f>
        <v>0</v>
      </c>
      <c r="K112" s="19" cm="1">
        <f t="array" ref="K112">IF(CTRL!S112,0,dblfIFL(B112-1,A112))</f>
        <v>0</v>
      </c>
      <c r="L112" s="10">
        <f>IF(CTRL!S112,0,C112*K112)</f>
        <v>0</v>
      </c>
      <c r="M112" s="10">
        <f>IF(CTRL!S112,0,H112*F112*I112)</f>
        <v>0</v>
      </c>
      <c r="N112" s="10" cm="1">
        <f t="array" ref="N112">IF(CTRL!S112,0,fCostoStandard(A112,L112,M112))</f>
        <v>0</v>
      </c>
      <c r="O112" s="10">
        <f>IF(CTRL!S112,0,N112*(1-J112))</f>
        <v>0</v>
      </c>
      <c r="P112" s="19" cm="1">
        <f t="array" ref="P112">IF(CTRL!S112,0,dblfIFL(G112-1,B112))</f>
        <v>0</v>
      </c>
      <c r="Q112" s="8">
        <f>IF(CTRL!S112,0,G112)</f>
        <v>0</v>
      </c>
      <c r="R112" s="10">
        <f>IF(CTRL!S112,0,O112*P112)</f>
        <v>0</v>
      </c>
      <c r="S112" s="2"/>
      <c r="V112" s="56"/>
    </row>
    <row r="113" spans="1:22" x14ac:dyDescent="0.25">
      <c r="A113" s="3"/>
      <c r="B113" s="3"/>
      <c r="C113" s="15"/>
      <c r="D113" s="20"/>
      <c r="E113" s="20"/>
      <c r="F113" s="14"/>
      <c r="G113" s="3"/>
      <c r="H113" s="10" cm="1">
        <f t="array" ref="H113">IF(CTRL!S113,0,dblfCS(A113,D113,E113))</f>
        <v>0</v>
      </c>
      <c r="I113" s="19" cm="1">
        <f t="array" ref="I113">IF(CTRL!S113,0,dblfIFL(B113-1,2011))</f>
        <v>0</v>
      </c>
      <c r="J113" s="9" cm="1">
        <f t="array" ref="J113">IF(CTRL!S113,0,fCalcoloFDGrad_159(B113,5,A113))</f>
        <v>0</v>
      </c>
      <c r="K113" s="19" cm="1">
        <f t="array" ref="K113">IF(CTRL!S113,0,dblfIFL(B113-1,A113))</f>
        <v>0</v>
      </c>
      <c r="L113" s="10">
        <f>IF(CTRL!S113,0,C113*K113)</f>
        <v>0</v>
      </c>
      <c r="M113" s="10">
        <f>IF(CTRL!S113,0,H113*F113*I113)</f>
        <v>0</v>
      </c>
      <c r="N113" s="10" cm="1">
        <f t="array" ref="N113">IF(CTRL!S113,0,fCostoStandard(A113,L113,M113))</f>
        <v>0</v>
      </c>
      <c r="O113" s="10">
        <f>IF(CTRL!S113,0,N113*(1-J113))</f>
        <v>0</v>
      </c>
      <c r="P113" s="19" cm="1">
        <f t="array" ref="P113">IF(CTRL!S113,0,dblfIFL(G113-1,B113))</f>
        <v>0</v>
      </c>
      <c r="Q113" s="8">
        <f>IF(CTRL!S113,0,G113)</f>
        <v>0</v>
      </c>
      <c r="R113" s="10">
        <f>IF(CTRL!S113,0,O113*P113)</f>
        <v>0</v>
      </c>
      <c r="S113" s="2"/>
      <c r="V113" s="56"/>
    </row>
    <row r="114" spans="1:22" x14ac:dyDescent="0.25">
      <c r="A114" s="3"/>
      <c r="B114" s="3"/>
      <c r="C114" s="15"/>
      <c r="D114" s="20"/>
      <c r="E114" s="20"/>
      <c r="F114" s="14"/>
      <c r="G114" s="3"/>
      <c r="H114" s="10" cm="1">
        <f t="array" ref="H114">IF(CTRL!S114,0,dblfCS(A114,D114,E114))</f>
        <v>0</v>
      </c>
      <c r="I114" s="19" cm="1">
        <f t="array" ref="I114">IF(CTRL!S114,0,dblfIFL(B114-1,2011))</f>
        <v>0</v>
      </c>
      <c r="J114" s="9" cm="1">
        <f t="array" ref="J114">IF(CTRL!S114,0,fCalcoloFDGrad_159(B114,5,A114))</f>
        <v>0</v>
      </c>
      <c r="K114" s="19" cm="1">
        <f t="array" ref="K114">IF(CTRL!S114,0,dblfIFL(B114-1,A114))</f>
        <v>0</v>
      </c>
      <c r="L114" s="10">
        <f>IF(CTRL!S114,0,C114*K114)</f>
        <v>0</v>
      </c>
      <c r="M114" s="10">
        <f>IF(CTRL!S114,0,H114*F114*I114)</f>
        <v>0</v>
      </c>
      <c r="N114" s="10" cm="1">
        <f t="array" ref="N114">IF(CTRL!S114,0,fCostoStandard(A114,L114,M114))</f>
        <v>0</v>
      </c>
      <c r="O114" s="10">
        <f>IF(CTRL!S114,0,N114*(1-J114))</f>
        <v>0</v>
      </c>
      <c r="P114" s="19" cm="1">
        <f t="array" ref="P114">IF(CTRL!S114,0,dblfIFL(G114-1,B114))</f>
        <v>0</v>
      </c>
      <c r="Q114" s="8">
        <f>IF(CTRL!S114,0,G114)</f>
        <v>0</v>
      </c>
      <c r="R114" s="10">
        <f>IF(CTRL!S114,0,O114*P114)</f>
        <v>0</v>
      </c>
      <c r="S114" s="2"/>
      <c r="V114" s="56"/>
    </row>
    <row r="115" spans="1:22" x14ac:dyDescent="0.25">
      <c r="A115" s="3"/>
      <c r="B115" s="3"/>
      <c r="C115" s="15"/>
      <c r="D115" s="20"/>
      <c r="E115" s="20"/>
      <c r="F115" s="14"/>
      <c r="G115" s="3"/>
      <c r="H115" s="10" cm="1">
        <f t="array" ref="H115">IF(CTRL!S115,0,dblfCS(A115,D115,E115))</f>
        <v>0</v>
      </c>
      <c r="I115" s="19" cm="1">
        <f t="array" ref="I115">IF(CTRL!S115,0,dblfIFL(B115-1,2011))</f>
        <v>0</v>
      </c>
      <c r="J115" s="9" cm="1">
        <f t="array" ref="J115">IF(CTRL!S115,0,fCalcoloFDGrad_159(B115,5,A115))</f>
        <v>0</v>
      </c>
      <c r="K115" s="19" cm="1">
        <f t="array" ref="K115">IF(CTRL!S115,0,dblfIFL(B115-1,A115))</f>
        <v>0</v>
      </c>
      <c r="L115" s="10">
        <f>IF(CTRL!S115,0,C115*K115)</f>
        <v>0</v>
      </c>
      <c r="M115" s="10">
        <f>IF(CTRL!S115,0,H115*F115*I115)</f>
        <v>0</v>
      </c>
      <c r="N115" s="10" cm="1">
        <f t="array" ref="N115">IF(CTRL!S115,0,fCostoStandard(A115,L115,M115))</f>
        <v>0</v>
      </c>
      <c r="O115" s="10">
        <f>IF(CTRL!S115,0,N115*(1-J115))</f>
        <v>0</v>
      </c>
      <c r="P115" s="19" cm="1">
        <f t="array" ref="P115">IF(CTRL!S115,0,dblfIFL(G115-1,B115))</f>
        <v>0</v>
      </c>
      <c r="Q115" s="8">
        <f>IF(CTRL!S115,0,G115)</f>
        <v>0</v>
      </c>
      <c r="R115" s="10">
        <f>IF(CTRL!S115,0,O115*P115)</f>
        <v>0</v>
      </c>
      <c r="S115" s="2"/>
      <c r="V115" s="56"/>
    </row>
    <row r="116" spans="1:22" x14ac:dyDescent="0.25">
      <c r="A116" s="3"/>
      <c r="B116" s="3"/>
      <c r="C116" s="15"/>
      <c r="D116" s="20"/>
      <c r="E116" s="20"/>
      <c r="F116" s="14"/>
      <c r="G116" s="3"/>
      <c r="H116" s="10" cm="1">
        <f t="array" ref="H116">IF(CTRL!S116,0,dblfCS(A116,D116,E116))</f>
        <v>0</v>
      </c>
      <c r="I116" s="19" cm="1">
        <f t="array" ref="I116">IF(CTRL!S116,0,dblfIFL(B116-1,2011))</f>
        <v>0</v>
      </c>
      <c r="J116" s="9" cm="1">
        <f t="array" ref="J116">IF(CTRL!S116,0,fCalcoloFDGrad_159(B116,5,A116))</f>
        <v>0</v>
      </c>
      <c r="K116" s="19" cm="1">
        <f t="array" ref="K116">IF(CTRL!S116,0,dblfIFL(B116-1,A116))</f>
        <v>0</v>
      </c>
      <c r="L116" s="10">
        <f>IF(CTRL!S116,0,C116*K116)</f>
        <v>0</v>
      </c>
      <c r="M116" s="10">
        <f>IF(CTRL!S116,0,H116*F116*I116)</f>
        <v>0</v>
      </c>
      <c r="N116" s="10" cm="1">
        <f t="array" ref="N116">IF(CTRL!S116,0,fCostoStandard(A116,L116,M116))</f>
        <v>0</v>
      </c>
      <c r="O116" s="10">
        <f>IF(CTRL!S116,0,N116*(1-J116))</f>
        <v>0</v>
      </c>
      <c r="P116" s="19" cm="1">
        <f t="array" ref="P116">IF(CTRL!S116,0,dblfIFL(G116-1,B116))</f>
        <v>0</v>
      </c>
      <c r="Q116" s="8">
        <f>IF(CTRL!S116,0,G116)</f>
        <v>0</v>
      </c>
      <c r="R116" s="10">
        <f>IF(CTRL!S116,0,O116*P116)</f>
        <v>0</v>
      </c>
      <c r="S116" s="2"/>
      <c r="V116" s="56"/>
    </row>
    <row r="117" spans="1:22" x14ac:dyDescent="0.25">
      <c r="A117" s="3"/>
      <c r="B117" s="3"/>
      <c r="C117" s="15"/>
      <c r="D117" s="20"/>
      <c r="E117" s="20"/>
      <c r="F117" s="14"/>
      <c r="G117" s="3"/>
      <c r="H117" s="10" cm="1">
        <f t="array" ref="H117">IF(CTRL!S117,0,dblfCS(A117,D117,E117))</f>
        <v>0</v>
      </c>
      <c r="I117" s="19" cm="1">
        <f t="array" ref="I117">IF(CTRL!S117,0,dblfIFL(B117-1,2011))</f>
        <v>0</v>
      </c>
      <c r="J117" s="9" cm="1">
        <f t="array" ref="J117">IF(CTRL!S117,0,fCalcoloFDGrad_159(B117,5,A117))</f>
        <v>0</v>
      </c>
      <c r="K117" s="19" cm="1">
        <f t="array" ref="K117">IF(CTRL!S117,0,dblfIFL(B117-1,A117))</f>
        <v>0</v>
      </c>
      <c r="L117" s="10">
        <f>IF(CTRL!S117,0,C117*K117)</f>
        <v>0</v>
      </c>
      <c r="M117" s="10">
        <f>IF(CTRL!S117,0,H117*F117*I117)</f>
        <v>0</v>
      </c>
      <c r="N117" s="10" cm="1">
        <f t="array" ref="N117">IF(CTRL!S117,0,fCostoStandard(A117,L117,M117))</f>
        <v>0</v>
      </c>
      <c r="O117" s="10">
        <f>IF(CTRL!S117,0,N117*(1-J117))</f>
        <v>0</v>
      </c>
      <c r="P117" s="19" cm="1">
        <f t="array" ref="P117">IF(CTRL!S117,0,dblfIFL(G117-1,B117))</f>
        <v>0</v>
      </c>
      <c r="Q117" s="8">
        <f>IF(CTRL!S117,0,G117)</f>
        <v>0</v>
      </c>
      <c r="R117" s="10">
        <f>IF(CTRL!S117,0,O117*P117)</f>
        <v>0</v>
      </c>
      <c r="S117" s="2"/>
      <c r="V117" s="56"/>
    </row>
    <row r="118" spans="1:22" x14ac:dyDescent="0.25">
      <c r="A118" s="3"/>
      <c r="B118" s="3"/>
      <c r="C118" s="15"/>
      <c r="D118" s="20"/>
      <c r="E118" s="20"/>
      <c r="F118" s="14"/>
      <c r="G118" s="3"/>
      <c r="H118" s="10" cm="1">
        <f t="array" ref="H118">IF(CTRL!S118,0,dblfCS(A118,D118,E118))</f>
        <v>0</v>
      </c>
      <c r="I118" s="19" cm="1">
        <f t="array" ref="I118">IF(CTRL!S118,0,dblfIFL(B118-1,2011))</f>
        <v>0</v>
      </c>
      <c r="J118" s="9" cm="1">
        <f t="array" ref="J118">IF(CTRL!S118,0,fCalcoloFDGrad_159(B118,5,A118))</f>
        <v>0</v>
      </c>
      <c r="K118" s="19" cm="1">
        <f t="array" ref="K118">IF(CTRL!S118,0,dblfIFL(B118-1,A118))</f>
        <v>0</v>
      </c>
      <c r="L118" s="10">
        <f>IF(CTRL!S118,0,C118*K118)</f>
        <v>0</v>
      </c>
      <c r="M118" s="10">
        <f>IF(CTRL!S118,0,H118*F118*I118)</f>
        <v>0</v>
      </c>
      <c r="N118" s="10" cm="1">
        <f t="array" ref="N118">IF(CTRL!S118,0,fCostoStandard(A118,L118,M118))</f>
        <v>0</v>
      </c>
      <c r="O118" s="10">
        <f>IF(CTRL!S118,0,N118*(1-J118))</f>
        <v>0</v>
      </c>
      <c r="P118" s="19" cm="1">
        <f t="array" ref="P118">IF(CTRL!S118,0,dblfIFL(G118-1,B118))</f>
        <v>0</v>
      </c>
      <c r="Q118" s="8">
        <f>IF(CTRL!S118,0,G118)</f>
        <v>0</v>
      </c>
      <c r="R118" s="10">
        <f>IF(CTRL!S118,0,O118*P118)</f>
        <v>0</v>
      </c>
      <c r="S118" s="2"/>
      <c r="V118" s="56"/>
    </row>
    <row r="119" spans="1:22" x14ac:dyDescent="0.25">
      <c r="A119" s="3"/>
      <c r="B119" s="3"/>
      <c r="C119" s="15"/>
      <c r="D119" s="20"/>
      <c r="E119" s="20"/>
      <c r="F119" s="14"/>
      <c r="G119" s="3"/>
      <c r="H119" s="10" cm="1">
        <f t="array" ref="H119">IF(CTRL!S119,0,dblfCS(A119,D119,E119))</f>
        <v>0</v>
      </c>
      <c r="I119" s="19" cm="1">
        <f t="array" ref="I119">IF(CTRL!S119,0,dblfIFL(B119-1,2011))</f>
        <v>0</v>
      </c>
      <c r="J119" s="9" cm="1">
        <f t="array" ref="J119">IF(CTRL!S119,0,fCalcoloFDGrad_159(B119,5,A119))</f>
        <v>0</v>
      </c>
      <c r="K119" s="19" cm="1">
        <f t="array" ref="K119">IF(CTRL!S119,0,dblfIFL(B119-1,A119))</f>
        <v>0</v>
      </c>
      <c r="L119" s="10">
        <f>IF(CTRL!S119,0,C119*K119)</f>
        <v>0</v>
      </c>
      <c r="M119" s="10">
        <f>IF(CTRL!S119,0,H119*F119*I119)</f>
        <v>0</v>
      </c>
      <c r="N119" s="10" cm="1">
        <f t="array" ref="N119">IF(CTRL!S119,0,fCostoStandard(A119,L119,M119))</f>
        <v>0</v>
      </c>
      <c r="O119" s="10">
        <f>IF(CTRL!S119,0,N119*(1-J119))</f>
        <v>0</v>
      </c>
      <c r="P119" s="19" cm="1">
        <f t="array" ref="P119">IF(CTRL!S119,0,dblfIFL(G119-1,B119))</f>
        <v>0</v>
      </c>
      <c r="Q119" s="8">
        <f>IF(CTRL!S119,0,G119)</f>
        <v>0</v>
      </c>
      <c r="R119" s="10">
        <f>IF(CTRL!S119,0,O119*P119)</f>
        <v>0</v>
      </c>
      <c r="S119" s="2"/>
      <c r="V119" s="56"/>
    </row>
    <row r="120" spans="1:22" x14ac:dyDescent="0.25">
      <c r="A120" s="3"/>
      <c r="B120" s="3"/>
      <c r="C120" s="15"/>
      <c r="D120" s="20"/>
      <c r="E120" s="20"/>
      <c r="F120" s="14"/>
      <c r="G120" s="3"/>
      <c r="H120" s="10" cm="1">
        <f t="array" ref="H120">IF(CTRL!S120,0,dblfCS(A120,D120,E120))</f>
        <v>0</v>
      </c>
      <c r="I120" s="19" cm="1">
        <f t="array" ref="I120">IF(CTRL!S120,0,dblfIFL(B120-1,2011))</f>
        <v>0</v>
      </c>
      <c r="J120" s="9" cm="1">
        <f t="array" ref="J120">IF(CTRL!S120,0,fCalcoloFDGrad_159(B120,5,A120))</f>
        <v>0</v>
      </c>
      <c r="K120" s="19" cm="1">
        <f t="array" ref="K120">IF(CTRL!S120,0,dblfIFL(B120-1,A120))</f>
        <v>0</v>
      </c>
      <c r="L120" s="10">
        <f>IF(CTRL!S120,0,C120*K120)</f>
        <v>0</v>
      </c>
      <c r="M120" s="10">
        <f>IF(CTRL!S120,0,H120*F120*I120)</f>
        <v>0</v>
      </c>
      <c r="N120" s="10" cm="1">
        <f t="array" ref="N120">IF(CTRL!S120,0,fCostoStandard(A120,L120,M120))</f>
        <v>0</v>
      </c>
      <c r="O120" s="10">
        <f>IF(CTRL!S120,0,N120*(1-J120))</f>
        <v>0</v>
      </c>
      <c r="P120" s="19" cm="1">
        <f t="array" ref="P120">IF(CTRL!S120,0,dblfIFL(G120-1,B120))</f>
        <v>0</v>
      </c>
      <c r="Q120" s="8">
        <f>IF(CTRL!S120,0,G120)</f>
        <v>0</v>
      </c>
      <c r="R120" s="10">
        <f>IF(CTRL!S120,0,O120*P120)</f>
        <v>0</v>
      </c>
      <c r="S120" s="2"/>
      <c r="V120" s="56"/>
    </row>
    <row r="121" spans="1:22" x14ac:dyDescent="0.25">
      <c r="A121" s="3"/>
      <c r="B121" s="3"/>
      <c r="C121" s="15"/>
      <c r="D121" s="20"/>
      <c r="E121" s="20"/>
      <c r="F121" s="14"/>
      <c r="G121" s="3"/>
      <c r="H121" s="10" cm="1">
        <f t="array" ref="H121">IF(CTRL!S121,0,dblfCS(A121,D121,E121))</f>
        <v>0</v>
      </c>
      <c r="I121" s="19" cm="1">
        <f t="array" ref="I121">IF(CTRL!S121,0,dblfIFL(B121-1,2011))</f>
        <v>0</v>
      </c>
      <c r="J121" s="9" cm="1">
        <f t="array" ref="J121">IF(CTRL!S121,0,fCalcoloFDGrad_159(B121,5,A121))</f>
        <v>0</v>
      </c>
      <c r="K121" s="19" cm="1">
        <f t="array" ref="K121">IF(CTRL!S121,0,dblfIFL(B121-1,A121))</f>
        <v>0</v>
      </c>
      <c r="L121" s="10">
        <f>IF(CTRL!S121,0,C121*K121)</f>
        <v>0</v>
      </c>
      <c r="M121" s="10">
        <f>IF(CTRL!S121,0,H121*F121*I121)</f>
        <v>0</v>
      </c>
      <c r="N121" s="10" cm="1">
        <f t="array" ref="N121">IF(CTRL!S121,0,fCostoStandard(A121,L121,M121))</f>
        <v>0</v>
      </c>
      <c r="O121" s="10">
        <f>IF(CTRL!S121,0,N121*(1-J121))</f>
        <v>0</v>
      </c>
      <c r="P121" s="19" cm="1">
        <f t="array" ref="P121">IF(CTRL!S121,0,dblfIFL(G121-1,B121))</f>
        <v>0</v>
      </c>
      <c r="Q121" s="8">
        <f>IF(CTRL!S121,0,G121)</f>
        <v>0</v>
      </c>
      <c r="R121" s="10">
        <f>IF(CTRL!S121,0,O121*P121)</f>
        <v>0</v>
      </c>
      <c r="S121" s="2"/>
      <c r="V121" s="56"/>
    </row>
    <row r="122" spans="1:22" x14ac:dyDescent="0.25">
      <c r="A122" s="3"/>
      <c r="B122" s="3"/>
      <c r="C122" s="15"/>
      <c r="D122" s="20"/>
      <c r="E122" s="20"/>
      <c r="F122" s="14"/>
      <c r="G122" s="3"/>
      <c r="H122" s="10" cm="1">
        <f t="array" ref="H122">IF(CTRL!S122,0,dblfCS(A122,D122,E122))</f>
        <v>0</v>
      </c>
      <c r="I122" s="19" cm="1">
        <f t="array" ref="I122">IF(CTRL!S122,0,dblfIFL(B122-1,2011))</f>
        <v>0</v>
      </c>
      <c r="J122" s="9" cm="1">
        <f t="array" ref="J122">IF(CTRL!S122,0,fCalcoloFDGrad_159(B122,5,A122))</f>
        <v>0</v>
      </c>
      <c r="K122" s="19" cm="1">
        <f t="array" ref="K122">IF(CTRL!S122,0,dblfIFL(B122-1,A122))</f>
        <v>0</v>
      </c>
      <c r="L122" s="10">
        <f>IF(CTRL!S122,0,C122*K122)</f>
        <v>0</v>
      </c>
      <c r="M122" s="10">
        <f>IF(CTRL!S122,0,H122*F122*I122)</f>
        <v>0</v>
      </c>
      <c r="N122" s="10" cm="1">
        <f t="array" ref="N122">IF(CTRL!S122,0,fCostoStandard(A122,L122,M122))</f>
        <v>0</v>
      </c>
      <c r="O122" s="10">
        <f>IF(CTRL!S122,0,N122*(1-J122))</f>
        <v>0</v>
      </c>
      <c r="P122" s="19" cm="1">
        <f t="array" ref="P122">IF(CTRL!S122,0,dblfIFL(G122-1,B122))</f>
        <v>0</v>
      </c>
      <c r="Q122" s="8">
        <f>IF(CTRL!S122,0,G122)</f>
        <v>0</v>
      </c>
      <c r="R122" s="10">
        <f>IF(CTRL!S122,0,O122*P122)</f>
        <v>0</v>
      </c>
      <c r="S122" s="2"/>
      <c r="V122" s="56"/>
    </row>
    <row r="123" spans="1:22" x14ac:dyDescent="0.25">
      <c r="A123" s="3"/>
      <c r="B123" s="3"/>
      <c r="C123" s="15"/>
      <c r="D123" s="20"/>
      <c r="E123" s="20"/>
      <c r="F123" s="14"/>
      <c r="G123" s="3"/>
      <c r="H123" s="10" cm="1">
        <f t="array" ref="H123">IF(CTRL!S123,0,dblfCS(A123,D123,E123))</f>
        <v>0</v>
      </c>
      <c r="I123" s="19" cm="1">
        <f t="array" ref="I123">IF(CTRL!S123,0,dblfIFL(B123-1,2011))</f>
        <v>0</v>
      </c>
      <c r="J123" s="9" cm="1">
        <f t="array" ref="J123">IF(CTRL!S123,0,fCalcoloFDGrad_159(B123,5,A123))</f>
        <v>0</v>
      </c>
      <c r="K123" s="19" cm="1">
        <f t="array" ref="K123">IF(CTRL!S123,0,dblfIFL(B123-1,A123))</f>
        <v>0</v>
      </c>
      <c r="L123" s="10">
        <f>IF(CTRL!S123,0,C123*K123)</f>
        <v>0</v>
      </c>
      <c r="M123" s="10">
        <f>IF(CTRL!S123,0,H123*F123*I123)</f>
        <v>0</v>
      </c>
      <c r="N123" s="10" cm="1">
        <f t="array" ref="N123">IF(CTRL!S123,0,fCostoStandard(A123,L123,M123))</f>
        <v>0</v>
      </c>
      <c r="O123" s="10">
        <f>IF(CTRL!S123,0,N123*(1-J123))</f>
        <v>0</v>
      </c>
      <c r="P123" s="19" cm="1">
        <f t="array" ref="P123">IF(CTRL!S123,0,dblfIFL(G123-1,B123))</f>
        <v>0</v>
      </c>
      <c r="Q123" s="8">
        <f>IF(CTRL!S123,0,G123)</f>
        <v>0</v>
      </c>
      <c r="R123" s="10">
        <f>IF(CTRL!S123,0,O123*P123)</f>
        <v>0</v>
      </c>
      <c r="S123" s="2"/>
      <c r="V123" s="56"/>
    </row>
    <row r="124" spans="1:22" x14ac:dyDescent="0.25">
      <c r="A124" s="3"/>
      <c r="B124" s="3"/>
      <c r="C124" s="15"/>
      <c r="D124" s="20"/>
      <c r="E124" s="20"/>
      <c r="F124" s="14"/>
      <c r="G124" s="3"/>
      <c r="H124" s="10" cm="1">
        <f t="array" ref="H124">IF(CTRL!S124,0,dblfCS(A124,D124,E124))</f>
        <v>0</v>
      </c>
      <c r="I124" s="19" cm="1">
        <f t="array" ref="I124">IF(CTRL!S124,0,dblfIFL(B124-1,2011))</f>
        <v>0</v>
      </c>
      <c r="J124" s="9" cm="1">
        <f t="array" ref="J124">IF(CTRL!S124,0,fCalcoloFDGrad_159(B124,5,A124))</f>
        <v>0</v>
      </c>
      <c r="K124" s="19" cm="1">
        <f t="array" ref="K124">IF(CTRL!S124,0,dblfIFL(B124-1,A124))</f>
        <v>0</v>
      </c>
      <c r="L124" s="10">
        <f>IF(CTRL!S124,0,C124*K124)</f>
        <v>0</v>
      </c>
      <c r="M124" s="10">
        <f>IF(CTRL!S124,0,H124*F124*I124)</f>
        <v>0</v>
      </c>
      <c r="N124" s="10" cm="1">
        <f t="array" ref="N124">IF(CTRL!S124,0,fCostoStandard(A124,L124,M124))</f>
        <v>0</v>
      </c>
      <c r="O124" s="10">
        <f>IF(CTRL!S124,0,N124*(1-J124))</f>
        <v>0</v>
      </c>
      <c r="P124" s="19" cm="1">
        <f t="array" ref="P124">IF(CTRL!S124,0,dblfIFL(G124-1,B124))</f>
        <v>0</v>
      </c>
      <c r="Q124" s="8">
        <f>IF(CTRL!S124,0,G124)</f>
        <v>0</v>
      </c>
      <c r="R124" s="10">
        <f>IF(CTRL!S124,0,O124*P124)</f>
        <v>0</v>
      </c>
      <c r="S124" s="2"/>
      <c r="V124" s="56"/>
    </row>
    <row r="125" spans="1:22" x14ac:dyDescent="0.25">
      <c r="A125" s="3"/>
      <c r="B125" s="3"/>
      <c r="C125" s="15"/>
      <c r="D125" s="20"/>
      <c r="E125" s="20"/>
      <c r="F125" s="14"/>
      <c r="G125" s="3"/>
      <c r="H125" s="10" cm="1">
        <f t="array" ref="H125">IF(CTRL!S125,0,dblfCS(A125,D125,E125))</f>
        <v>0</v>
      </c>
      <c r="I125" s="19" cm="1">
        <f t="array" ref="I125">IF(CTRL!S125,0,dblfIFL(B125-1,2011))</f>
        <v>0</v>
      </c>
      <c r="J125" s="9" cm="1">
        <f t="array" ref="J125">IF(CTRL!S125,0,fCalcoloFDGrad_159(B125,5,A125))</f>
        <v>0</v>
      </c>
      <c r="K125" s="19" cm="1">
        <f t="array" ref="K125">IF(CTRL!S125,0,dblfIFL(B125-1,A125))</f>
        <v>0</v>
      </c>
      <c r="L125" s="10">
        <f>IF(CTRL!S125,0,C125*K125)</f>
        <v>0</v>
      </c>
      <c r="M125" s="10">
        <f>IF(CTRL!S125,0,H125*F125*I125)</f>
        <v>0</v>
      </c>
      <c r="N125" s="10" cm="1">
        <f t="array" ref="N125">IF(CTRL!S125,0,fCostoStandard(A125,L125,M125))</f>
        <v>0</v>
      </c>
      <c r="O125" s="10">
        <f>IF(CTRL!S125,0,N125*(1-J125))</f>
        <v>0</v>
      </c>
      <c r="P125" s="19" cm="1">
        <f t="array" ref="P125">IF(CTRL!S125,0,dblfIFL(G125-1,B125))</f>
        <v>0</v>
      </c>
      <c r="Q125" s="8">
        <f>IF(CTRL!S125,0,G125)</f>
        <v>0</v>
      </c>
      <c r="R125" s="10">
        <f>IF(CTRL!S125,0,O125*P125)</f>
        <v>0</v>
      </c>
      <c r="S125" s="2"/>
      <c r="V125" s="56"/>
    </row>
    <row r="126" spans="1:22" x14ac:dyDescent="0.25">
      <c r="A126" s="3"/>
      <c r="B126" s="3"/>
      <c r="C126" s="15"/>
      <c r="D126" s="20"/>
      <c r="E126" s="20"/>
      <c r="F126" s="14"/>
      <c r="G126" s="3"/>
      <c r="H126" s="10" cm="1">
        <f t="array" ref="H126">IF(CTRL!S126,0,dblfCS(A126,D126,E126))</f>
        <v>0</v>
      </c>
      <c r="I126" s="19" cm="1">
        <f t="array" ref="I126">IF(CTRL!S126,0,dblfIFL(B126-1,2011))</f>
        <v>0</v>
      </c>
      <c r="J126" s="9" cm="1">
        <f t="array" ref="J126">IF(CTRL!S126,0,fCalcoloFDGrad_159(B126,5,A126))</f>
        <v>0</v>
      </c>
      <c r="K126" s="19" cm="1">
        <f t="array" ref="K126">IF(CTRL!S126,0,dblfIFL(B126-1,A126))</f>
        <v>0</v>
      </c>
      <c r="L126" s="10">
        <f>IF(CTRL!S126,0,C126*K126)</f>
        <v>0</v>
      </c>
      <c r="M126" s="10">
        <f>IF(CTRL!S126,0,H126*F126*I126)</f>
        <v>0</v>
      </c>
      <c r="N126" s="10" cm="1">
        <f t="array" ref="N126">IF(CTRL!S126,0,fCostoStandard(A126,L126,M126))</f>
        <v>0</v>
      </c>
      <c r="O126" s="10">
        <f>IF(CTRL!S126,0,N126*(1-J126))</f>
        <v>0</v>
      </c>
      <c r="P126" s="19" cm="1">
        <f t="array" ref="P126">IF(CTRL!S126,0,dblfIFL(G126-1,B126))</f>
        <v>0</v>
      </c>
      <c r="Q126" s="8">
        <f>IF(CTRL!S126,0,G126)</f>
        <v>0</v>
      </c>
      <c r="R126" s="10">
        <f>IF(CTRL!S126,0,O126*P126)</f>
        <v>0</v>
      </c>
      <c r="S126" s="2"/>
      <c r="V126" s="56"/>
    </row>
    <row r="127" spans="1:22" x14ac:dyDescent="0.25">
      <c r="A127" s="3"/>
      <c r="B127" s="3"/>
      <c r="C127" s="15"/>
      <c r="D127" s="20"/>
      <c r="E127" s="20"/>
      <c r="F127" s="14"/>
      <c r="G127" s="3"/>
      <c r="H127" s="10" cm="1">
        <f t="array" ref="H127">IF(CTRL!S127,0,dblfCS(A127,D127,E127))</f>
        <v>0</v>
      </c>
      <c r="I127" s="19" cm="1">
        <f t="array" ref="I127">IF(CTRL!S127,0,dblfIFL(B127-1,2011))</f>
        <v>0</v>
      </c>
      <c r="J127" s="9" cm="1">
        <f t="array" ref="J127">IF(CTRL!S127,0,fCalcoloFDGrad_159(B127,5,A127))</f>
        <v>0</v>
      </c>
      <c r="K127" s="19" cm="1">
        <f t="array" ref="K127">IF(CTRL!S127,0,dblfIFL(B127-1,A127))</f>
        <v>0</v>
      </c>
      <c r="L127" s="10">
        <f>IF(CTRL!S127,0,C127*K127)</f>
        <v>0</v>
      </c>
      <c r="M127" s="10">
        <f>IF(CTRL!S127,0,H127*F127*I127)</f>
        <v>0</v>
      </c>
      <c r="N127" s="10" cm="1">
        <f t="array" ref="N127">IF(CTRL!S127,0,fCostoStandard(A127,L127,M127))</f>
        <v>0</v>
      </c>
      <c r="O127" s="10">
        <f>IF(CTRL!S127,0,N127*(1-J127))</f>
        <v>0</v>
      </c>
      <c r="P127" s="19" cm="1">
        <f t="array" ref="P127">IF(CTRL!S127,0,dblfIFL(G127-1,B127))</f>
        <v>0</v>
      </c>
      <c r="Q127" s="8">
        <f>IF(CTRL!S127,0,G127)</f>
        <v>0</v>
      </c>
      <c r="R127" s="10">
        <f>IF(CTRL!S127,0,O127*P127)</f>
        <v>0</v>
      </c>
      <c r="S127" s="2"/>
      <c r="V127" s="56"/>
    </row>
    <row r="128" spans="1:22" x14ac:dyDescent="0.25">
      <c r="A128" s="3"/>
      <c r="B128" s="3"/>
      <c r="C128" s="15"/>
      <c r="D128" s="20"/>
      <c r="E128" s="20"/>
      <c r="F128" s="14"/>
      <c r="G128" s="3"/>
      <c r="H128" s="10" cm="1">
        <f t="array" ref="H128">IF(CTRL!S128,0,dblfCS(A128,D128,E128))</f>
        <v>0</v>
      </c>
      <c r="I128" s="19" cm="1">
        <f t="array" ref="I128">IF(CTRL!S128,0,dblfIFL(B128-1,2011))</f>
        <v>0</v>
      </c>
      <c r="J128" s="9" cm="1">
        <f t="array" ref="J128">IF(CTRL!S128,0,fCalcoloFDGrad_159(B128,5,A128))</f>
        <v>0</v>
      </c>
      <c r="K128" s="19" cm="1">
        <f t="array" ref="K128">IF(CTRL!S128,0,dblfIFL(B128-1,A128))</f>
        <v>0</v>
      </c>
      <c r="L128" s="10">
        <f>IF(CTRL!S128,0,C128*K128)</f>
        <v>0</v>
      </c>
      <c r="M128" s="10">
        <f>IF(CTRL!S128,0,H128*F128*I128)</f>
        <v>0</v>
      </c>
      <c r="N128" s="10" cm="1">
        <f t="array" ref="N128">IF(CTRL!S128,0,fCostoStandard(A128,L128,M128))</f>
        <v>0</v>
      </c>
      <c r="O128" s="10">
        <f>IF(CTRL!S128,0,N128*(1-J128))</f>
        <v>0</v>
      </c>
      <c r="P128" s="19" cm="1">
        <f t="array" ref="P128">IF(CTRL!S128,0,dblfIFL(G128-1,B128))</f>
        <v>0</v>
      </c>
      <c r="Q128" s="8">
        <f>IF(CTRL!S128,0,G128)</f>
        <v>0</v>
      </c>
      <c r="R128" s="10">
        <f>IF(CTRL!S128,0,O128*P128)</f>
        <v>0</v>
      </c>
      <c r="S128" s="2"/>
      <c r="V128" s="56"/>
    </row>
    <row r="129" spans="1:22" x14ac:dyDescent="0.25">
      <c r="A129" s="3"/>
      <c r="B129" s="3"/>
      <c r="C129" s="15"/>
      <c r="D129" s="20"/>
      <c r="E129" s="20"/>
      <c r="F129" s="14"/>
      <c r="G129" s="3"/>
      <c r="H129" s="10" cm="1">
        <f t="array" ref="H129">IF(CTRL!S129,0,dblfCS(A129,D129,E129))</f>
        <v>0</v>
      </c>
      <c r="I129" s="19" cm="1">
        <f t="array" ref="I129">IF(CTRL!S129,0,dblfIFL(B129-1,2011))</f>
        <v>0</v>
      </c>
      <c r="J129" s="9" cm="1">
        <f t="array" ref="J129">IF(CTRL!S129,0,fCalcoloFDGrad_159(B129,5,A129))</f>
        <v>0</v>
      </c>
      <c r="K129" s="19" cm="1">
        <f t="array" ref="K129">IF(CTRL!S129,0,dblfIFL(B129-1,A129))</f>
        <v>0</v>
      </c>
      <c r="L129" s="10">
        <f>IF(CTRL!S129,0,C129*K129)</f>
        <v>0</v>
      </c>
      <c r="M129" s="10">
        <f>IF(CTRL!S129,0,H129*F129*I129)</f>
        <v>0</v>
      </c>
      <c r="N129" s="10" cm="1">
        <f t="array" ref="N129">IF(CTRL!S129,0,fCostoStandard(A129,L129,M129))</f>
        <v>0</v>
      </c>
      <c r="O129" s="10">
        <f>IF(CTRL!S129,0,N129*(1-J129))</f>
        <v>0</v>
      </c>
      <c r="P129" s="19" cm="1">
        <f t="array" ref="P129">IF(CTRL!S129,0,dblfIFL(G129-1,B129))</f>
        <v>0</v>
      </c>
      <c r="Q129" s="8">
        <f>IF(CTRL!S129,0,G129)</f>
        <v>0</v>
      </c>
      <c r="R129" s="10">
        <f>IF(CTRL!S129,0,O129*P129)</f>
        <v>0</v>
      </c>
      <c r="S129" s="2"/>
      <c r="V129" s="56"/>
    </row>
    <row r="130" spans="1:22" x14ac:dyDescent="0.25">
      <c r="A130" s="3"/>
      <c r="B130" s="3"/>
      <c r="C130" s="15"/>
      <c r="D130" s="20"/>
      <c r="E130" s="20"/>
      <c r="F130" s="14"/>
      <c r="G130" s="3"/>
      <c r="H130" s="10" cm="1">
        <f t="array" ref="H130">IF(CTRL!S130,0,dblfCS(A130,D130,E130))</f>
        <v>0</v>
      </c>
      <c r="I130" s="19" cm="1">
        <f t="array" ref="I130">IF(CTRL!S130,0,dblfIFL(B130-1,2011))</f>
        <v>0</v>
      </c>
      <c r="J130" s="9" cm="1">
        <f t="array" ref="J130">IF(CTRL!S130,0,fCalcoloFDGrad_159(B130,5,A130))</f>
        <v>0</v>
      </c>
      <c r="K130" s="19" cm="1">
        <f t="array" ref="K130">IF(CTRL!S130,0,dblfIFL(B130-1,A130))</f>
        <v>0</v>
      </c>
      <c r="L130" s="10">
        <f>IF(CTRL!S130,0,C130*K130)</f>
        <v>0</v>
      </c>
      <c r="M130" s="10">
        <f>IF(CTRL!S130,0,H130*F130*I130)</f>
        <v>0</v>
      </c>
      <c r="N130" s="10" cm="1">
        <f t="array" ref="N130">IF(CTRL!S130,0,fCostoStandard(A130,L130,M130))</f>
        <v>0</v>
      </c>
      <c r="O130" s="10">
        <f>IF(CTRL!S130,0,N130*(1-J130))</f>
        <v>0</v>
      </c>
      <c r="P130" s="19" cm="1">
        <f t="array" ref="P130">IF(CTRL!S130,0,dblfIFL(G130-1,B130))</f>
        <v>0</v>
      </c>
      <c r="Q130" s="8">
        <f>IF(CTRL!S130,0,G130)</f>
        <v>0</v>
      </c>
      <c r="R130" s="10">
        <f>IF(CTRL!S130,0,O130*P130)</f>
        <v>0</v>
      </c>
      <c r="S130" s="2"/>
      <c r="V130" s="56"/>
    </row>
    <row r="131" spans="1:22" x14ac:dyDescent="0.25">
      <c r="A131" s="3"/>
      <c r="B131" s="3"/>
      <c r="C131" s="15"/>
      <c r="D131" s="20"/>
      <c r="E131" s="20"/>
      <c r="F131" s="14"/>
      <c r="G131" s="3"/>
      <c r="H131" s="10" cm="1">
        <f t="array" ref="H131">IF(CTRL!S131,0,dblfCS(A131,D131,E131))</f>
        <v>0</v>
      </c>
      <c r="I131" s="19" cm="1">
        <f t="array" ref="I131">IF(CTRL!S131,0,dblfIFL(B131-1,2011))</f>
        <v>0</v>
      </c>
      <c r="J131" s="9" cm="1">
        <f t="array" ref="J131">IF(CTRL!S131,0,fCalcoloFDGrad_159(B131,5,A131))</f>
        <v>0</v>
      </c>
      <c r="K131" s="19" cm="1">
        <f t="array" ref="K131">IF(CTRL!S131,0,dblfIFL(B131-1,A131))</f>
        <v>0</v>
      </c>
      <c r="L131" s="10">
        <f>IF(CTRL!S131,0,C131*K131)</f>
        <v>0</v>
      </c>
      <c r="M131" s="10">
        <f>IF(CTRL!S131,0,H131*F131*I131)</f>
        <v>0</v>
      </c>
      <c r="N131" s="10" cm="1">
        <f t="array" ref="N131">IF(CTRL!S131,0,fCostoStandard(A131,L131,M131))</f>
        <v>0</v>
      </c>
      <c r="O131" s="10">
        <f>IF(CTRL!S131,0,N131*(1-J131))</f>
        <v>0</v>
      </c>
      <c r="P131" s="19" cm="1">
        <f t="array" ref="P131">IF(CTRL!S131,0,dblfIFL(G131-1,B131))</f>
        <v>0</v>
      </c>
      <c r="Q131" s="8">
        <f>IF(CTRL!S131,0,G131)</f>
        <v>0</v>
      </c>
      <c r="R131" s="10">
        <f>IF(CTRL!S131,0,O131*P131)</f>
        <v>0</v>
      </c>
      <c r="S131" s="2"/>
      <c r="V131" s="56"/>
    </row>
    <row r="132" spans="1:22" x14ac:dyDescent="0.25">
      <c r="A132" s="3"/>
      <c r="B132" s="3"/>
      <c r="C132" s="15"/>
      <c r="D132" s="20"/>
      <c r="E132" s="20"/>
      <c r="F132" s="14"/>
      <c r="G132" s="3"/>
      <c r="H132" s="10" cm="1">
        <f t="array" ref="H132">IF(CTRL!S132,0,dblfCS(A132,D132,E132))</f>
        <v>0</v>
      </c>
      <c r="I132" s="19" cm="1">
        <f t="array" ref="I132">IF(CTRL!S132,0,dblfIFL(B132-1,2011))</f>
        <v>0</v>
      </c>
      <c r="J132" s="9" cm="1">
        <f t="array" ref="J132">IF(CTRL!S132,0,fCalcoloFDGrad_159(B132,5,A132))</f>
        <v>0</v>
      </c>
      <c r="K132" s="19" cm="1">
        <f t="array" ref="K132">IF(CTRL!S132,0,dblfIFL(B132-1,A132))</f>
        <v>0</v>
      </c>
      <c r="L132" s="10">
        <f>IF(CTRL!S132,0,C132*K132)</f>
        <v>0</v>
      </c>
      <c r="M132" s="10">
        <f>IF(CTRL!S132,0,H132*F132*I132)</f>
        <v>0</v>
      </c>
      <c r="N132" s="10" cm="1">
        <f t="array" ref="N132">IF(CTRL!S132,0,fCostoStandard(A132,L132,M132))</f>
        <v>0</v>
      </c>
      <c r="O132" s="10">
        <f>IF(CTRL!S132,0,N132*(1-J132))</f>
        <v>0</v>
      </c>
      <c r="P132" s="19" cm="1">
        <f t="array" ref="P132">IF(CTRL!S132,0,dblfIFL(G132-1,B132))</f>
        <v>0</v>
      </c>
      <c r="Q132" s="8">
        <f>IF(CTRL!S132,0,G132)</f>
        <v>0</v>
      </c>
      <c r="R132" s="10">
        <f>IF(CTRL!S132,0,O132*P132)</f>
        <v>0</v>
      </c>
      <c r="S132" s="2"/>
      <c r="V132" s="56"/>
    </row>
    <row r="133" spans="1:22" x14ac:dyDescent="0.25">
      <c r="A133" s="3"/>
      <c r="B133" s="3"/>
      <c r="C133" s="15"/>
      <c r="D133" s="20"/>
      <c r="E133" s="20"/>
      <c r="F133" s="14"/>
      <c r="G133" s="3"/>
      <c r="H133" s="10" cm="1">
        <f t="array" ref="H133">IF(CTRL!S133,0,dblfCS(A133,D133,E133))</f>
        <v>0</v>
      </c>
      <c r="I133" s="19" cm="1">
        <f t="array" ref="I133">IF(CTRL!S133,0,dblfIFL(B133-1,2011))</f>
        <v>0</v>
      </c>
      <c r="J133" s="9" cm="1">
        <f t="array" ref="J133">IF(CTRL!S133,0,fCalcoloFDGrad_159(B133,5,A133))</f>
        <v>0</v>
      </c>
      <c r="K133" s="19" cm="1">
        <f t="array" ref="K133">IF(CTRL!S133,0,dblfIFL(B133-1,A133))</f>
        <v>0</v>
      </c>
      <c r="L133" s="10">
        <f>IF(CTRL!S133,0,C133*K133)</f>
        <v>0</v>
      </c>
      <c r="M133" s="10">
        <f>IF(CTRL!S133,0,H133*F133*I133)</f>
        <v>0</v>
      </c>
      <c r="N133" s="10" cm="1">
        <f t="array" ref="N133">IF(CTRL!S133,0,fCostoStandard(A133,L133,M133))</f>
        <v>0</v>
      </c>
      <c r="O133" s="10">
        <f>IF(CTRL!S133,0,N133*(1-J133))</f>
        <v>0</v>
      </c>
      <c r="P133" s="19" cm="1">
        <f t="array" ref="P133">IF(CTRL!S133,0,dblfIFL(G133-1,B133))</f>
        <v>0</v>
      </c>
      <c r="Q133" s="8">
        <f>IF(CTRL!S133,0,G133)</f>
        <v>0</v>
      </c>
      <c r="R133" s="10">
        <f>IF(CTRL!S133,0,O133*P133)</f>
        <v>0</v>
      </c>
      <c r="S133" s="2"/>
      <c r="V133" s="56"/>
    </row>
    <row r="134" spans="1:22" x14ac:dyDescent="0.25">
      <c r="A134" s="3"/>
      <c r="B134" s="3"/>
      <c r="C134" s="15"/>
      <c r="D134" s="20"/>
      <c r="E134" s="20"/>
      <c r="F134" s="14"/>
      <c r="G134" s="3"/>
      <c r="H134" s="10" cm="1">
        <f t="array" ref="H134">IF(CTRL!S134,0,dblfCS(A134,D134,E134))</f>
        <v>0</v>
      </c>
      <c r="I134" s="19" cm="1">
        <f t="array" ref="I134">IF(CTRL!S134,0,dblfIFL(B134-1,2011))</f>
        <v>0</v>
      </c>
      <c r="J134" s="9" cm="1">
        <f t="array" ref="J134">IF(CTRL!S134,0,fCalcoloFDGrad_159(B134,5,A134))</f>
        <v>0</v>
      </c>
      <c r="K134" s="19" cm="1">
        <f t="array" ref="K134">IF(CTRL!S134,0,dblfIFL(B134-1,A134))</f>
        <v>0</v>
      </c>
      <c r="L134" s="10">
        <f>IF(CTRL!S134,0,C134*K134)</f>
        <v>0</v>
      </c>
      <c r="M134" s="10">
        <f>IF(CTRL!S134,0,H134*F134*I134)</f>
        <v>0</v>
      </c>
      <c r="N134" s="10" cm="1">
        <f t="array" ref="N134">IF(CTRL!S134,0,fCostoStandard(A134,L134,M134))</f>
        <v>0</v>
      </c>
      <c r="O134" s="10">
        <f>IF(CTRL!S134,0,N134*(1-J134))</f>
        <v>0</v>
      </c>
      <c r="P134" s="19" cm="1">
        <f t="array" ref="P134">IF(CTRL!S134,0,dblfIFL(G134-1,B134))</f>
        <v>0</v>
      </c>
      <c r="Q134" s="8">
        <f>IF(CTRL!S134,0,G134)</f>
        <v>0</v>
      </c>
      <c r="R134" s="10">
        <f>IF(CTRL!S134,0,O134*P134)</f>
        <v>0</v>
      </c>
      <c r="S134" s="2"/>
      <c r="V134" s="56"/>
    </row>
    <row r="135" spans="1:22" x14ac:dyDescent="0.25">
      <c r="A135" s="3"/>
      <c r="B135" s="3"/>
      <c r="C135" s="15"/>
      <c r="D135" s="20"/>
      <c r="E135" s="20"/>
      <c r="F135" s="14"/>
      <c r="G135" s="3"/>
      <c r="H135" s="10" cm="1">
        <f t="array" ref="H135">IF(CTRL!S135,0,dblfCS(A135,D135,E135))</f>
        <v>0</v>
      </c>
      <c r="I135" s="19" cm="1">
        <f t="array" ref="I135">IF(CTRL!S135,0,dblfIFL(B135-1,2011))</f>
        <v>0</v>
      </c>
      <c r="J135" s="9" cm="1">
        <f t="array" ref="J135">IF(CTRL!S135,0,fCalcoloFDGrad_159(B135,5,A135))</f>
        <v>0</v>
      </c>
      <c r="K135" s="19" cm="1">
        <f t="array" ref="K135">IF(CTRL!S135,0,dblfIFL(B135-1,A135))</f>
        <v>0</v>
      </c>
      <c r="L135" s="10">
        <f>IF(CTRL!S135,0,C135*K135)</f>
        <v>0</v>
      </c>
      <c r="M135" s="10">
        <f>IF(CTRL!S135,0,H135*F135*I135)</f>
        <v>0</v>
      </c>
      <c r="N135" s="10" cm="1">
        <f t="array" ref="N135">IF(CTRL!S135,0,fCostoStandard(A135,L135,M135))</f>
        <v>0</v>
      </c>
      <c r="O135" s="10">
        <f>IF(CTRL!S135,0,N135*(1-J135))</f>
        <v>0</v>
      </c>
      <c r="P135" s="19" cm="1">
        <f t="array" ref="P135">IF(CTRL!S135,0,dblfIFL(G135-1,B135))</f>
        <v>0</v>
      </c>
      <c r="Q135" s="8">
        <f>IF(CTRL!S135,0,G135)</f>
        <v>0</v>
      </c>
      <c r="R135" s="10">
        <f>IF(CTRL!S135,0,O135*P135)</f>
        <v>0</v>
      </c>
      <c r="S135" s="2"/>
      <c r="V135" s="56"/>
    </row>
    <row r="136" spans="1:22" x14ac:dyDescent="0.25">
      <c r="A136" s="3"/>
      <c r="B136" s="3"/>
      <c r="C136" s="15"/>
      <c r="D136" s="20"/>
      <c r="E136" s="20"/>
      <c r="F136" s="14"/>
      <c r="G136" s="3"/>
      <c r="H136" s="10" cm="1">
        <f t="array" ref="H136">IF(CTRL!S136,0,dblfCS(A136,D136,E136))</f>
        <v>0</v>
      </c>
      <c r="I136" s="19" cm="1">
        <f t="array" ref="I136">IF(CTRL!S136,0,dblfIFL(B136-1,2011))</f>
        <v>0</v>
      </c>
      <c r="J136" s="9" cm="1">
        <f t="array" ref="J136">IF(CTRL!S136,0,fCalcoloFDGrad_159(B136,5,A136))</f>
        <v>0</v>
      </c>
      <c r="K136" s="19" cm="1">
        <f t="array" ref="K136">IF(CTRL!S136,0,dblfIFL(B136-1,A136))</f>
        <v>0</v>
      </c>
      <c r="L136" s="10">
        <f>IF(CTRL!S136,0,C136*K136)</f>
        <v>0</v>
      </c>
      <c r="M136" s="10">
        <f>IF(CTRL!S136,0,H136*F136*I136)</f>
        <v>0</v>
      </c>
      <c r="N136" s="10" cm="1">
        <f t="array" ref="N136">IF(CTRL!S136,0,fCostoStandard(A136,L136,M136))</f>
        <v>0</v>
      </c>
      <c r="O136" s="10">
        <f>IF(CTRL!S136,0,N136*(1-J136))</f>
        <v>0</v>
      </c>
      <c r="P136" s="19" cm="1">
        <f t="array" ref="P136">IF(CTRL!S136,0,dblfIFL(G136-1,B136))</f>
        <v>0</v>
      </c>
      <c r="Q136" s="8">
        <f>IF(CTRL!S136,0,G136)</f>
        <v>0</v>
      </c>
      <c r="R136" s="10">
        <f>IF(CTRL!S136,0,O136*P136)</f>
        <v>0</v>
      </c>
      <c r="S136" s="2"/>
      <c r="V136" s="56"/>
    </row>
    <row r="137" spans="1:22" x14ac:dyDescent="0.25">
      <c r="A137" s="3"/>
      <c r="B137" s="3"/>
      <c r="C137" s="15"/>
      <c r="D137" s="20"/>
      <c r="E137" s="20"/>
      <c r="F137" s="14"/>
      <c r="G137" s="3"/>
      <c r="H137" s="10" cm="1">
        <f t="array" ref="H137">IF(CTRL!S137,0,dblfCS(A137,D137,E137))</f>
        <v>0</v>
      </c>
      <c r="I137" s="19" cm="1">
        <f t="array" ref="I137">IF(CTRL!S137,0,dblfIFL(B137-1,2011))</f>
        <v>0</v>
      </c>
      <c r="J137" s="9" cm="1">
        <f t="array" ref="J137">IF(CTRL!S137,0,fCalcoloFDGrad_159(B137,5,A137))</f>
        <v>0</v>
      </c>
      <c r="K137" s="19" cm="1">
        <f t="array" ref="K137">IF(CTRL!S137,0,dblfIFL(B137-1,A137))</f>
        <v>0</v>
      </c>
      <c r="L137" s="10">
        <f>IF(CTRL!S137,0,C137*K137)</f>
        <v>0</v>
      </c>
      <c r="M137" s="10">
        <f>IF(CTRL!S137,0,H137*F137*I137)</f>
        <v>0</v>
      </c>
      <c r="N137" s="10" cm="1">
        <f t="array" ref="N137">IF(CTRL!S137,0,fCostoStandard(A137,L137,M137))</f>
        <v>0</v>
      </c>
      <c r="O137" s="10">
        <f>IF(CTRL!S137,0,N137*(1-J137))</f>
        <v>0</v>
      </c>
      <c r="P137" s="19" cm="1">
        <f t="array" ref="P137">IF(CTRL!S137,0,dblfIFL(G137-1,B137))</f>
        <v>0</v>
      </c>
      <c r="Q137" s="8">
        <f>IF(CTRL!S137,0,G137)</f>
        <v>0</v>
      </c>
      <c r="R137" s="10">
        <f>IF(CTRL!S137,0,O137*P137)</f>
        <v>0</v>
      </c>
      <c r="S137" s="2"/>
      <c r="V137" s="56"/>
    </row>
    <row r="138" spans="1:22" x14ac:dyDescent="0.25">
      <c r="A138" s="3"/>
      <c r="B138" s="3"/>
      <c r="C138" s="15"/>
      <c r="D138" s="20"/>
      <c r="E138" s="20"/>
      <c r="F138" s="14"/>
      <c r="G138" s="3"/>
      <c r="H138" s="10" cm="1">
        <f t="array" ref="H138">IF(CTRL!S138,0,dblfCS(A138,D138,E138))</f>
        <v>0</v>
      </c>
      <c r="I138" s="19" cm="1">
        <f t="array" ref="I138">IF(CTRL!S138,0,dblfIFL(B138-1,2011))</f>
        <v>0</v>
      </c>
      <c r="J138" s="9" cm="1">
        <f t="array" ref="J138">IF(CTRL!S138,0,fCalcoloFDGrad_159(B138,5,A138))</f>
        <v>0</v>
      </c>
      <c r="K138" s="19" cm="1">
        <f t="array" ref="K138">IF(CTRL!S138,0,dblfIFL(B138-1,A138))</f>
        <v>0</v>
      </c>
      <c r="L138" s="10">
        <f>IF(CTRL!S138,0,C138*K138)</f>
        <v>0</v>
      </c>
      <c r="M138" s="10">
        <f>IF(CTRL!S138,0,H138*F138*I138)</f>
        <v>0</v>
      </c>
      <c r="N138" s="10" cm="1">
        <f t="array" ref="N138">IF(CTRL!S138,0,fCostoStandard(A138,L138,M138))</f>
        <v>0</v>
      </c>
      <c r="O138" s="10">
        <f>IF(CTRL!S138,0,N138*(1-J138))</f>
        <v>0</v>
      </c>
      <c r="P138" s="19" cm="1">
        <f t="array" ref="P138">IF(CTRL!S138,0,dblfIFL(G138-1,B138))</f>
        <v>0</v>
      </c>
      <c r="Q138" s="8">
        <f>IF(CTRL!S138,0,G138)</f>
        <v>0</v>
      </c>
      <c r="R138" s="10">
        <f>IF(CTRL!S138,0,O138*P138)</f>
        <v>0</v>
      </c>
      <c r="S138" s="2"/>
      <c r="V138" s="56"/>
    </row>
    <row r="139" spans="1:22" x14ac:dyDescent="0.25">
      <c r="A139" s="3"/>
      <c r="B139" s="3"/>
      <c r="C139" s="15"/>
      <c r="D139" s="20"/>
      <c r="E139" s="20"/>
      <c r="F139" s="14"/>
      <c r="G139" s="3"/>
      <c r="H139" s="10" cm="1">
        <f t="array" ref="H139">IF(CTRL!S139,0,dblfCS(A139,D139,E139))</f>
        <v>0</v>
      </c>
      <c r="I139" s="19" cm="1">
        <f t="array" ref="I139">IF(CTRL!S139,0,dblfIFL(B139-1,2011))</f>
        <v>0</v>
      </c>
      <c r="J139" s="9" cm="1">
        <f t="array" ref="J139">IF(CTRL!S139,0,fCalcoloFDGrad_159(B139,5,A139))</f>
        <v>0</v>
      </c>
      <c r="K139" s="19" cm="1">
        <f t="array" ref="K139">IF(CTRL!S139,0,dblfIFL(B139-1,A139))</f>
        <v>0</v>
      </c>
      <c r="L139" s="10">
        <f>IF(CTRL!S139,0,C139*K139)</f>
        <v>0</v>
      </c>
      <c r="M139" s="10">
        <f>IF(CTRL!S139,0,H139*F139*I139)</f>
        <v>0</v>
      </c>
      <c r="N139" s="10" cm="1">
        <f t="array" ref="N139">IF(CTRL!S139,0,fCostoStandard(A139,L139,M139))</f>
        <v>0</v>
      </c>
      <c r="O139" s="10">
        <f>IF(CTRL!S139,0,N139*(1-J139))</f>
        <v>0</v>
      </c>
      <c r="P139" s="19" cm="1">
        <f t="array" ref="P139">IF(CTRL!S139,0,dblfIFL(G139-1,B139))</f>
        <v>0</v>
      </c>
      <c r="Q139" s="8">
        <f>IF(CTRL!S139,0,G139)</f>
        <v>0</v>
      </c>
      <c r="R139" s="10">
        <f>IF(CTRL!S139,0,O139*P139)</f>
        <v>0</v>
      </c>
      <c r="S139" s="2"/>
      <c r="V139" s="56"/>
    </row>
    <row r="140" spans="1:22" x14ac:dyDescent="0.25">
      <c r="A140" s="3"/>
      <c r="B140" s="3"/>
      <c r="C140" s="15"/>
      <c r="D140" s="20"/>
      <c r="E140" s="20"/>
      <c r="F140" s="14"/>
      <c r="G140" s="3"/>
      <c r="H140" s="10" cm="1">
        <f t="array" ref="H140">IF(CTRL!S140,0,dblfCS(A140,D140,E140))</f>
        <v>0</v>
      </c>
      <c r="I140" s="19" cm="1">
        <f t="array" ref="I140">IF(CTRL!S140,0,dblfIFL(B140-1,2011))</f>
        <v>0</v>
      </c>
      <c r="J140" s="9" cm="1">
        <f t="array" ref="J140">IF(CTRL!S140,0,fCalcoloFDGrad_159(B140,5,A140))</f>
        <v>0</v>
      </c>
      <c r="K140" s="19" cm="1">
        <f t="array" ref="K140">IF(CTRL!S140,0,dblfIFL(B140-1,A140))</f>
        <v>0</v>
      </c>
      <c r="L140" s="10">
        <f>IF(CTRL!S140,0,C140*K140)</f>
        <v>0</v>
      </c>
      <c r="M140" s="10">
        <f>IF(CTRL!S140,0,H140*F140*I140)</f>
        <v>0</v>
      </c>
      <c r="N140" s="10" cm="1">
        <f t="array" ref="N140">IF(CTRL!S140,0,fCostoStandard(A140,L140,M140))</f>
        <v>0</v>
      </c>
      <c r="O140" s="10">
        <f>IF(CTRL!S140,0,N140*(1-J140))</f>
        <v>0</v>
      </c>
      <c r="P140" s="19" cm="1">
        <f t="array" ref="P140">IF(CTRL!S140,0,dblfIFL(G140-1,B140))</f>
        <v>0</v>
      </c>
      <c r="Q140" s="8">
        <f>IF(CTRL!S140,0,G140)</f>
        <v>0</v>
      </c>
      <c r="R140" s="10">
        <f>IF(CTRL!S140,0,O140*P140)</f>
        <v>0</v>
      </c>
      <c r="S140" s="2"/>
      <c r="V140" s="56"/>
    </row>
    <row r="141" spans="1:22" x14ac:dyDescent="0.25">
      <c r="A141" s="3"/>
      <c r="B141" s="3"/>
      <c r="C141" s="15"/>
      <c r="D141" s="20"/>
      <c r="E141" s="20"/>
      <c r="F141" s="14"/>
      <c r="G141" s="3"/>
      <c r="H141" s="10" cm="1">
        <f t="array" ref="H141">IF(CTRL!S141,0,dblfCS(A141,D141,E141))</f>
        <v>0</v>
      </c>
      <c r="I141" s="19" cm="1">
        <f t="array" ref="I141">IF(CTRL!S141,0,dblfIFL(B141-1,2011))</f>
        <v>0</v>
      </c>
      <c r="J141" s="9" cm="1">
        <f t="array" ref="J141">IF(CTRL!S141,0,fCalcoloFDGrad_159(B141,5,A141))</f>
        <v>0</v>
      </c>
      <c r="K141" s="19" cm="1">
        <f t="array" ref="K141">IF(CTRL!S141,0,dblfIFL(B141-1,A141))</f>
        <v>0</v>
      </c>
      <c r="L141" s="10">
        <f>IF(CTRL!S141,0,C141*K141)</f>
        <v>0</v>
      </c>
      <c r="M141" s="10">
        <f>IF(CTRL!S141,0,H141*F141*I141)</f>
        <v>0</v>
      </c>
      <c r="N141" s="10" cm="1">
        <f t="array" ref="N141">IF(CTRL!S141,0,fCostoStandard(A141,L141,M141))</f>
        <v>0</v>
      </c>
      <c r="O141" s="10">
        <f>IF(CTRL!S141,0,N141*(1-J141))</f>
        <v>0</v>
      </c>
      <c r="P141" s="19" cm="1">
        <f t="array" ref="P141">IF(CTRL!S141,0,dblfIFL(G141-1,B141))</f>
        <v>0</v>
      </c>
      <c r="Q141" s="8">
        <f>IF(CTRL!S141,0,G141)</f>
        <v>0</v>
      </c>
      <c r="R141" s="10">
        <f>IF(CTRL!S141,0,O141*P141)</f>
        <v>0</v>
      </c>
      <c r="S141" s="2"/>
      <c r="V141" s="56"/>
    </row>
    <row r="142" spans="1:22" x14ac:dyDescent="0.25">
      <c r="A142" s="3"/>
      <c r="B142" s="3"/>
      <c r="C142" s="15"/>
      <c r="D142" s="20"/>
      <c r="E142" s="20"/>
      <c r="F142" s="14"/>
      <c r="G142" s="3"/>
      <c r="H142" s="10" cm="1">
        <f t="array" ref="H142">IF(CTRL!S142,0,dblfCS(A142,D142,E142))</f>
        <v>0</v>
      </c>
      <c r="I142" s="19" cm="1">
        <f t="array" ref="I142">IF(CTRL!S142,0,dblfIFL(B142-1,2011))</f>
        <v>0</v>
      </c>
      <c r="J142" s="9" cm="1">
        <f t="array" ref="J142">IF(CTRL!S142,0,fCalcoloFDGrad_159(B142,5,A142))</f>
        <v>0</v>
      </c>
      <c r="K142" s="19" cm="1">
        <f t="array" ref="K142">IF(CTRL!S142,0,dblfIFL(B142-1,A142))</f>
        <v>0</v>
      </c>
      <c r="L142" s="10">
        <f>IF(CTRL!S142,0,C142*K142)</f>
        <v>0</v>
      </c>
      <c r="M142" s="10">
        <f>IF(CTRL!S142,0,H142*F142*I142)</f>
        <v>0</v>
      </c>
      <c r="N142" s="10" cm="1">
        <f t="array" ref="N142">IF(CTRL!S142,0,fCostoStandard(A142,L142,M142))</f>
        <v>0</v>
      </c>
      <c r="O142" s="10">
        <f>IF(CTRL!S142,0,N142*(1-J142))</f>
        <v>0</v>
      </c>
      <c r="P142" s="19" cm="1">
        <f t="array" ref="P142">IF(CTRL!S142,0,dblfIFL(G142-1,B142))</f>
        <v>0</v>
      </c>
      <c r="Q142" s="8">
        <f>IF(CTRL!S142,0,G142)</f>
        <v>0</v>
      </c>
      <c r="R142" s="10">
        <f>IF(CTRL!S142,0,O142*P142)</f>
        <v>0</v>
      </c>
      <c r="S142" s="2"/>
      <c r="V142" s="56"/>
    </row>
    <row r="143" spans="1:22" x14ac:dyDescent="0.25">
      <c r="A143" s="3"/>
      <c r="B143" s="3"/>
      <c r="C143" s="15"/>
      <c r="D143" s="20"/>
      <c r="E143" s="20"/>
      <c r="F143" s="14"/>
      <c r="G143" s="3"/>
      <c r="H143" s="10" cm="1">
        <f t="array" ref="H143">IF(CTRL!S143,0,dblfCS(A143,D143,E143))</f>
        <v>0</v>
      </c>
      <c r="I143" s="19" cm="1">
        <f t="array" ref="I143">IF(CTRL!S143,0,dblfIFL(B143-1,2011))</f>
        <v>0</v>
      </c>
      <c r="J143" s="9" cm="1">
        <f t="array" ref="J143">IF(CTRL!S143,0,fCalcoloFDGrad_159(B143,5,A143))</f>
        <v>0</v>
      </c>
      <c r="K143" s="19" cm="1">
        <f t="array" ref="K143">IF(CTRL!S143,0,dblfIFL(B143-1,A143))</f>
        <v>0</v>
      </c>
      <c r="L143" s="10">
        <f>IF(CTRL!S143,0,C143*K143)</f>
        <v>0</v>
      </c>
      <c r="M143" s="10">
        <f>IF(CTRL!S143,0,H143*F143*I143)</f>
        <v>0</v>
      </c>
      <c r="N143" s="10" cm="1">
        <f t="array" ref="N143">IF(CTRL!S143,0,fCostoStandard(A143,L143,M143))</f>
        <v>0</v>
      </c>
      <c r="O143" s="10">
        <f>IF(CTRL!S143,0,N143*(1-J143))</f>
        <v>0</v>
      </c>
      <c r="P143" s="19" cm="1">
        <f t="array" ref="P143">IF(CTRL!S143,0,dblfIFL(G143-1,B143))</f>
        <v>0</v>
      </c>
      <c r="Q143" s="8">
        <f>IF(CTRL!S143,0,G143)</f>
        <v>0</v>
      </c>
      <c r="R143" s="10">
        <f>IF(CTRL!S143,0,O143*P143)</f>
        <v>0</v>
      </c>
      <c r="S143" s="2"/>
      <c r="V143" s="56"/>
    </row>
    <row r="144" spans="1:22" x14ac:dyDescent="0.25">
      <c r="A144" s="3"/>
      <c r="B144" s="3"/>
      <c r="C144" s="15"/>
      <c r="D144" s="20"/>
      <c r="E144" s="20"/>
      <c r="F144" s="14"/>
      <c r="G144" s="3"/>
      <c r="H144" s="10" cm="1">
        <f t="array" ref="H144">IF(CTRL!S144,0,dblfCS(A144,D144,E144))</f>
        <v>0</v>
      </c>
      <c r="I144" s="19" cm="1">
        <f t="array" ref="I144">IF(CTRL!S144,0,dblfIFL(B144-1,2011))</f>
        <v>0</v>
      </c>
      <c r="J144" s="9" cm="1">
        <f t="array" ref="J144">IF(CTRL!S144,0,fCalcoloFDGrad_159(B144,5,A144))</f>
        <v>0</v>
      </c>
      <c r="K144" s="19" cm="1">
        <f t="array" ref="K144">IF(CTRL!S144,0,dblfIFL(B144-1,A144))</f>
        <v>0</v>
      </c>
      <c r="L144" s="10">
        <f>IF(CTRL!S144,0,C144*K144)</f>
        <v>0</v>
      </c>
      <c r="M144" s="10">
        <f>IF(CTRL!S144,0,H144*F144*I144)</f>
        <v>0</v>
      </c>
      <c r="N144" s="10" cm="1">
        <f t="array" ref="N144">IF(CTRL!S144,0,fCostoStandard(A144,L144,M144))</f>
        <v>0</v>
      </c>
      <c r="O144" s="10">
        <f>IF(CTRL!S144,0,N144*(1-J144))</f>
        <v>0</v>
      </c>
      <c r="P144" s="19" cm="1">
        <f t="array" ref="P144">IF(CTRL!S144,0,dblfIFL(G144-1,B144))</f>
        <v>0</v>
      </c>
      <c r="Q144" s="8">
        <f>IF(CTRL!S144,0,G144)</f>
        <v>0</v>
      </c>
      <c r="R144" s="10">
        <f>IF(CTRL!S144,0,O144*P144)</f>
        <v>0</v>
      </c>
      <c r="S144" s="2"/>
      <c r="V144" s="56"/>
    </row>
    <row r="145" spans="1:22" x14ac:dyDescent="0.25">
      <c r="A145" s="3"/>
      <c r="B145" s="3"/>
      <c r="C145" s="15"/>
      <c r="D145" s="20"/>
      <c r="E145" s="20"/>
      <c r="F145" s="14"/>
      <c r="G145" s="3"/>
      <c r="H145" s="10" cm="1">
        <f t="array" ref="H145">IF(CTRL!S145,0,dblfCS(A145,D145,E145))</f>
        <v>0</v>
      </c>
      <c r="I145" s="19" cm="1">
        <f t="array" ref="I145">IF(CTRL!S145,0,dblfIFL(B145-1,2011))</f>
        <v>0</v>
      </c>
      <c r="J145" s="9" cm="1">
        <f t="array" ref="J145">IF(CTRL!S145,0,fCalcoloFDGrad_159(B145,5,A145))</f>
        <v>0</v>
      </c>
      <c r="K145" s="19" cm="1">
        <f t="array" ref="K145">IF(CTRL!S145,0,dblfIFL(B145-1,A145))</f>
        <v>0</v>
      </c>
      <c r="L145" s="10">
        <f>IF(CTRL!S145,0,C145*K145)</f>
        <v>0</v>
      </c>
      <c r="M145" s="10">
        <f>IF(CTRL!S145,0,H145*F145*I145)</f>
        <v>0</v>
      </c>
      <c r="N145" s="10" cm="1">
        <f t="array" ref="N145">IF(CTRL!S145,0,fCostoStandard(A145,L145,M145))</f>
        <v>0</v>
      </c>
      <c r="O145" s="10">
        <f>IF(CTRL!S145,0,N145*(1-J145))</f>
        <v>0</v>
      </c>
      <c r="P145" s="19" cm="1">
        <f t="array" ref="P145">IF(CTRL!S145,0,dblfIFL(G145-1,B145))</f>
        <v>0</v>
      </c>
      <c r="Q145" s="8">
        <f>IF(CTRL!S145,0,G145)</f>
        <v>0</v>
      </c>
      <c r="R145" s="10">
        <f>IF(CTRL!S145,0,O145*P145)</f>
        <v>0</v>
      </c>
      <c r="S145" s="2"/>
      <c r="V145" s="56"/>
    </row>
    <row r="146" spans="1:22" x14ac:dyDescent="0.25">
      <c r="A146" s="3"/>
      <c r="B146" s="3"/>
      <c r="C146" s="15"/>
      <c r="D146" s="20"/>
      <c r="E146" s="20"/>
      <c r="F146" s="14"/>
      <c r="G146" s="3"/>
      <c r="H146" s="10" cm="1">
        <f t="array" ref="H146">IF(CTRL!S146,0,dblfCS(A146,D146,E146))</f>
        <v>0</v>
      </c>
      <c r="I146" s="19" cm="1">
        <f t="array" ref="I146">IF(CTRL!S146,0,dblfIFL(B146-1,2011))</f>
        <v>0</v>
      </c>
      <c r="J146" s="9" cm="1">
        <f t="array" ref="J146">IF(CTRL!S146,0,fCalcoloFDGrad_159(B146,5,A146))</f>
        <v>0</v>
      </c>
      <c r="K146" s="19" cm="1">
        <f t="array" ref="K146">IF(CTRL!S146,0,dblfIFL(B146-1,A146))</f>
        <v>0</v>
      </c>
      <c r="L146" s="10">
        <f>IF(CTRL!S146,0,C146*K146)</f>
        <v>0</v>
      </c>
      <c r="M146" s="10">
        <f>IF(CTRL!S146,0,H146*F146*I146)</f>
        <v>0</v>
      </c>
      <c r="N146" s="10" cm="1">
        <f t="array" ref="N146">IF(CTRL!S146,0,fCostoStandard(A146,L146,M146))</f>
        <v>0</v>
      </c>
      <c r="O146" s="10">
        <f>IF(CTRL!S146,0,N146*(1-J146))</f>
        <v>0</v>
      </c>
      <c r="P146" s="19" cm="1">
        <f t="array" ref="P146">IF(CTRL!S146,0,dblfIFL(G146-1,B146))</f>
        <v>0</v>
      </c>
      <c r="Q146" s="8">
        <f>IF(CTRL!S146,0,G146)</f>
        <v>0</v>
      </c>
      <c r="R146" s="10">
        <f>IF(CTRL!S146,0,O146*P146)</f>
        <v>0</v>
      </c>
      <c r="S146" s="2"/>
      <c r="V146" s="56"/>
    </row>
    <row r="147" spans="1:22" x14ac:dyDescent="0.25">
      <c r="A147" s="3"/>
      <c r="B147" s="3"/>
      <c r="C147" s="15"/>
      <c r="D147" s="20"/>
      <c r="E147" s="20"/>
      <c r="F147" s="14"/>
      <c r="G147" s="3"/>
      <c r="H147" s="10" cm="1">
        <f t="array" ref="H147">IF(CTRL!S147,0,dblfCS(A147,D147,E147))</f>
        <v>0</v>
      </c>
      <c r="I147" s="19" cm="1">
        <f t="array" ref="I147">IF(CTRL!S147,0,dblfIFL(B147-1,2011))</f>
        <v>0</v>
      </c>
      <c r="J147" s="9" cm="1">
        <f t="array" ref="J147">IF(CTRL!S147,0,fCalcoloFDGrad_159(B147,5,A147))</f>
        <v>0</v>
      </c>
      <c r="K147" s="19" cm="1">
        <f t="array" ref="K147">IF(CTRL!S147,0,dblfIFL(B147-1,A147))</f>
        <v>0</v>
      </c>
      <c r="L147" s="10">
        <f>IF(CTRL!S147,0,C147*K147)</f>
        <v>0</v>
      </c>
      <c r="M147" s="10">
        <f>IF(CTRL!S147,0,H147*F147*I147)</f>
        <v>0</v>
      </c>
      <c r="N147" s="10" cm="1">
        <f t="array" ref="N147">IF(CTRL!S147,0,fCostoStandard(A147,L147,M147))</f>
        <v>0</v>
      </c>
      <c r="O147" s="10">
        <f>IF(CTRL!S147,0,N147*(1-J147))</f>
        <v>0</v>
      </c>
      <c r="P147" s="19" cm="1">
        <f t="array" ref="P147">IF(CTRL!S147,0,dblfIFL(G147-1,B147))</f>
        <v>0</v>
      </c>
      <c r="Q147" s="8">
        <f>IF(CTRL!S147,0,G147)</f>
        <v>0</v>
      </c>
      <c r="R147" s="10">
        <f>IF(CTRL!S147,0,O147*P147)</f>
        <v>0</v>
      </c>
      <c r="S147" s="2"/>
      <c r="V147" s="56"/>
    </row>
    <row r="148" spans="1:22" x14ac:dyDescent="0.25">
      <c r="A148" s="3"/>
      <c r="B148" s="3"/>
      <c r="C148" s="15"/>
      <c r="D148" s="20"/>
      <c r="E148" s="20"/>
      <c r="F148" s="14"/>
      <c r="G148" s="3"/>
      <c r="H148" s="10" cm="1">
        <f t="array" ref="H148">IF(CTRL!S148,0,dblfCS(A148,D148,E148))</f>
        <v>0</v>
      </c>
      <c r="I148" s="19" cm="1">
        <f t="array" ref="I148">IF(CTRL!S148,0,dblfIFL(B148-1,2011))</f>
        <v>0</v>
      </c>
      <c r="J148" s="9" cm="1">
        <f t="array" ref="J148">IF(CTRL!S148,0,fCalcoloFDGrad_159(B148,5,A148))</f>
        <v>0</v>
      </c>
      <c r="K148" s="19" cm="1">
        <f t="array" ref="K148">IF(CTRL!S148,0,dblfIFL(B148-1,A148))</f>
        <v>0</v>
      </c>
      <c r="L148" s="10">
        <f>IF(CTRL!S148,0,C148*K148)</f>
        <v>0</v>
      </c>
      <c r="M148" s="10">
        <f>IF(CTRL!S148,0,H148*F148*I148)</f>
        <v>0</v>
      </c>
      <c r="N148" s="10" cm="1">
        <f t="array" ref="N148">IF(CTRL!S148,0,fCostoStandard(A148,L148,M148))</f>
        <v>0</v>
      </c>
      <c r="O148" s="10">
        <f>IF(CTRL!S148,0,N148*(1-J148))</f>
        <v>0</v>
      </c>
      <c r="P148" s="19" cm="1">
        <f t="array" ref="P148">IF(CTRL!S148,0,dblfIFL(G148-1,B148))</f>
        <v>0</v>
      </c>
      <c r="Q148" s="8">
        <f>IF(CTRL!S148,0,G148)</f>
        <v>0</v>
      </c>
      <c r="R148" s="10">
        <f>IF(CTRL!S148,0,O148*P148)</f>
        <v>0</v>
      </c>
      <c r="S148" s="2"/>
      <c r="V148" s="56"/>
    </row>
    <row r="149" spans="1:22" x14ac:dyDescent="0.25">
      <c r="A149" s="3"/>
      <c r="B149" s="3"/>
      <c r="C149" s="15"/>
      <c r="D149" s="20"/>
      <c r="E149" s="20"/>
      <c r="F149" s="14"/>
      <c r="G149" s="3"/>
      <c r="H149" s="10" cm="1">
        <f t="array" ref="H149">IF(CTRL!S149,0,dblfCS(A149,D149,E149))</f>
        <v>0</v>
      </c>
      <c r="I149" s="19" cm="1">
        <f t="array" ref="I149">IF(CTRL!S149,0,dblfIFL(B149-1,2011))</f>
        <v>0</v>
      </c>
      <c r="J149" s="9" cm="1">
        <f t="array" ref="J149">IF(CTRL!S149,0,fCalcoloFDGrad_159(B149,5,A149))</f>
        <v>0</v>
      </c>
      <c r="K149" s="19" cm="1">
        <f t="array" ref="K149">IF(CTRL!S149,0,dblfIFL(B149-1,A149))</f>
        <v>0</v>
      </c>
      <c r="L149" s="10">
        <f>IF(CTRL!S149,0,C149*K149)</f>
        <v>0</v>
      </c>
      <c r="M149" s="10">
        <f>IF(CTRL!S149,0,H149*F149*I149)</f>
        <v>0</v>
      </c>
      <c r="N149" s="10" cm="1">
        <f t="array" ref="N149">IF(CTRL!S149,0,fCostoStandard(A149,L149,M149))</f>
        <v>0</v>
      </c>
      <c r="O149" s="10">
        <f>IF(CTRL!S149,0,N149*(1-J149))</f>
        <v>0</v>
      </c>
      <c r="P149" s="19" cm="1">
        <f t="array" ref="P149">IF(CTRL!S149,0,dblfIFL(G149-1,B149))</f>
        <v>0</v>
      </c>
      <c r="Q149" s="8">
        <f>IF(CTRL!S149,0,G149)</f>
        <v>0</v>
      </c>
      <c r="R149" s="10">
        <f>IF(CTRL!S149,0,O149*P149)</f>
        <v>0</v>
      </c>
      <c r="S149" s="2"/>
      <c r="V149" s="56"/>
    </row>
    <row r="150" spans="1:22" x14ac:dyDescent="0.25">
      <c r="A150" s="3"/>
      <c r="B150" s="3"/>
      <c r="C150" s="15"/>
      <c r="D150" s="20"/>
      <c r="E150" s="20"/>
      <c r="F150" s="14"/>
      <c r="G150" s="3"/>
      <c r="H150" s="10" cm="1">
        <f t="array" ref="H150">IF(CTRL!S150,0,dblfCS(A150,D150,E150))</f>
        <v>0</v>
      </c>
      <c r="I150" s="19" cm="1">
        <f t="array" ref="I150">IF(CTRL!S150,0,dblfIFL(B150-1,2011))</f>
        <v>0</v>
      </c>
      <c r="J150" s="9" cm="1">
        <f t="array" ref="J150">IF(CTRL!S150,0,fCalcoloFDGrad_159(B150,5,A150))</f>
        <v>0</v>
      </c>
      <c r="K150" s="19" cm="1">
        <f t="array" ref="K150">IF(CTRL!S150,0,dblfIFL(B150-1,A150))</f>
        <v>0</v>
      </c>
      <c r="L150" s="10">
        <f>IF(CTRL!S150,0,C150*K150)</f>
        <v>0</v>
      </c>
      <c r="M150" s="10">
        <f>IF(CTRL!S150,0,H150*F150*I150)</f>
        <v>0</v>
      </c>
      <c r="N150" s="10" cm="1">
        <f t="array" ref="N150">IF(CTRL!S150,0,fCostoStandard(A150,L150,M150))</f>
        <v>0</v>
      </c>
      <c r="O150" s="10">
        <f>IF(CTRL!S150,0,N150*(1-J150))</f>
        <v>0</v>
      </c>
      <c r="P150" s="19" cm="1">
        <f t="array" ref="P150">IF(CTRL!S150,0,dblfIFL(G150-1,B150))</f>
        <v>0</v>
      </c>
      <c r="Q150" s="8">
        <f>IF(CTRL!S150,0,G150)</f>
        <v>0</v>
      </c>
      <c r="R150" s="10">
        <f>IF(CTRL!S150,0,O150*P150)</f>
        <v>0</v>
      </c>
      <c r="S150" s="2"/>
      <c r="V150" s="56"/>
    </row>
  </sheetData>
  <sheetProtection algorithmName="SHA-512" hashValue="D/305SZfLFLEiX2n9qA0z375MtnzlBmewoo7p6K1MBfe1HnvRzf8ZT1YqBh0zypWU7b9YQ0SKjwjjwZtwkjYGw==" saltValue="hYKFWWL4N28fuVXkkRIPaA==" spinCount="100000" sheet="1" formatCells="0" formatColumns="0" formatRows="0" insertColumns="0" insertRows="0" insertHyperlinks="0" deleteColumns="0" deleteRows="0" sort="0" autoFilter="0" pivotTables="0"/>
  <mergeCells count="1">
    <mergeCell ref="A2:K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874CB-4A42-4865-BD78-1829A822474B}">
  <sheetPr codeName="Foglio2"/>
  <dimension ref="A1:S150"/>
  <sheetViews>
    <sheetView workbookViewId="0">
      <selection activeCell="I4" sqref="I4"/>
    </sheetView>
  </sheetViews>
  <sheetFormatPr defaultRowHeight="11.25" x14ac:dyDescent="0.2"/>
  <cols>
    <col min="1" max="1" width="12" style="1" customWidth="1"/>
    <col min="2" max="5" width="5.140625" style="1" bestFit="1" customWidth="1"/>
    <col min="6" max="8" width="5.140625" style="1" customWidth="1"/>
    <col min="9" max="9" width="5.140625" style="1" bestFit="1" customWidth="1"/>
    <col min="10" max="16384" width="9.140625" style="1"/>
  </cols>
  <sheetData>
    <row r="1" spans="1:19" x14ac:dyDescent="0.2">
      <c r="A1" s="47"/>
    </row>
    <row r="2" spans="1:19" x14ac:dyDescent="0.2">
      <c r="A2" s="47" t="s">
        <v>41</v>
      </c>
      <c r="L2" s="47" t="s">
        <v>42</v>
      </c>
      <c r="M2" s="47"/>
    </row>
    <row r="3" spans="1:19" x14ac:dyDescent="0.2">
      <c r="A3" s="47" t="s">
        <v>43</v>
      </c>
      <c r="L3" s="47" t="s">
        <v>43</v>
      </c>
      <c r="M3" s="47"/>
    </row>
    <row r="4" spans="1:19" x14ac:dyDescent="0.2">
      <c r="A4" s="48">
        <v>1</v>
      </c>
      <c r="B4" s="49" t="b">
        <f>+'NO COSTO STANDARD'!D4=13</f>
        <v>0</v>
      </c>
      <c r="C4" s="49" t="b">
        <f>+'NO COSTO STANDARD'!B4&lt;='NO COSTO STANDARD'!A4</f>
        <v>1</v>
      </c>
      <c r="D4" s="49" t="b">
        <f>AND('NO COSTO STANDARD'!A4&gt;2011,'NO COSTO STANDARD'!D4=5)</f>
        <v>0</v>
      </c>
      <c r="E4" s="49" t="b">
        <f>+'NO COSTO STANDARD'!B4&lt;=2008</f>
        <v>1</v>
      </c>
      <c r="F4" s="49" t="b">
        <f>+'NO COSTO STANDARD'!B4&gt;='NO COSTO STANDARD'!H4</f>
        <v>1</v>
      </c>
      <c r="G4" s="49" t="b">
        <f>+'NO COSTO STANDARD'!H4&lt;2020</f>
        <v>1</v>
      </c>
      <c r="H4" s="49" t="b">
        <f>+'NO COSTO STANDARD'!A4&lt;=0</f>
        <v>1</v>
      </c>
      <c r="I4" s="50" t="b">
        <f>OR(B4,C4,D4,E4,F4,G4,H4)</f>
        <v>1</v>
      </c>
      <c r="L4" s="48">
        <v>1</v>
      </c>
      <c r="M4" s="49" t="b">
        <f>+'COSTO STANDARD'!D4=6</f>
        <v>0</v>
      </c>
      <c r="N4" s="49" t="b">
        <f>OR('COSTO STANDARD'!A4&lt;2012,'COSTO STANDARD'!A4&lt;=0)</f>
        <v>1</v>
      </c>
      <c r="O4" s="49" t="b">
        <f>+'COSTO STANDARD'!B4&lt;='COSTO STANDARD'!A4</f>
        <v>1</v>
      </c>
      <c r="P4" s="49" t="b">
        <f>+'COSTO STANDARD'!F4&lt;=0</f>
        <v>1</v>
      </c>
      <c r="Q4" s="49" t="b">
        <f>+'COSTO STANDARD'!B4&gt;='COSTO STANDARD'!G4</f>
        <v>1</v>
      </c>
      <c r="R4" s="49" t="b">
        <f>+'COSTO STANDARD'!G4&lt;2020</f>
        <v>1</v>
      </c>
      <c r="S4" s="50" t="b">
        <f>OR(M4,N4,O4,P4,Q4,R4)</f>
        <v>1</v>
      </c>
    </row>
    <row r="5" spans="1:19" x14ac:dyDescent="0.2">
      <c r="A5" s="48">
        <f>+A4+1</f>
        <v>2</v>
      </c>
      <c r="B5" s="49" t="b">
        <f>+'NO COSTO STANDARD'!D5=13</f>
        <v>0</v>
      </c>
      <c r="C5" s="49" t="b">
        <f>+'NO COSTO STANDARD'!B5&lt;='NO COSTO STANDARD'!A5</f>
        <v>1</v>
      </c>
      <c r="D5" s="49" t="b">
        <f>AND('NO COSTO STANDARD'!A5&gt;2011,'NO COSTO STANDARD'!D5=5)</f>
        <v>0</v>
      </c>
      <c r="E5" s="49" t="b">
        <f>+'NO COSTO STANDARD'!B5&lt;=2008</f>
        <v>1</v>
      </c>
      <c r="F5" s="49" t="b">
        <f>+'NO COSTO STANDARD'!B5&gt;='NO COSTO STANDARD'!H5</f>
        <v>1</v>
      </c>
      <c r="G5" s="49" t="b">
        <f>+'NO COSTO STANDARD'!H5&lt;2020</f>
        <v>1</v>
      </c>
      <c r="H5" s="49" t="b">
        <f>+'NO COSTO STANDARD'!A5&lt;=0</f>
        <v>1</v>
      </c>
      <c r="I5" s="50" t="b">
        <f t="shared" ref="I5:I68" si="0">OR(B5,C5,D5,E5,F5,G5,H5)</f>
        <v>1</v>
      </c>
      <c r="L5" s="48">
        <f>+L4+1</f>
        <v>2</v>
      </c>
      <c r="M5" s="49" t="b">
        <f>+'COSTO STANDARD'!D5=6</f>
        <v>0</v>
      </c>
      <c r="N5" s="49" t="b">
        <f>OR('COSTO STANDARD'!A5&lt;2012,'COSTO STANDARD'!A5&lt;=0)</f>
        <v>1</v>
      </c>
      <c r="O5" s="49" t="b">
        <f>+'COSTO STANDARD'!B5&lt;='COSTO STANDARD'!A5</f>
        <v>1</v>
      </c>
      <c r="P5" s="49" t="b">
        <f>+'COSTO STANDARD'!F5&lt;=0</f>
        <v>1</v>
      </c>
      <c r="Q5" s="49" t="b">
        <f>+'COSTO STANDARD'!B5&gt;='COSTO STANDARD'!G5</f>
        <v>1</v>
      </c>
      <c r="R5" s="49" t="b">
        <f>+'COSTO STANDARD'!G5&lt;2020</f>
        <v>1</v>
      </c>
      <c r="S5" s="50" t="b">
        <f t="shared" ref="S5:S68" si="1">OR(M5,N5,O5,P5,Q5,R5)</f>
        <v>1</v>
      </c>
    </row>
    <row r="6" spans="1:19" x14ac:dyDescent="0.2">
      <c r="A6" s="48">
        <f t="shared" ref="A6:A69" si="2">+A5+1</f>
        <v>3</v>
      </c>
      <c r="B6" s="49" t="b">
        <f>+'NO COSTO STANDARD'!D6=13</f>
        <v>0</v>
      </c>
      <c r="C6" s="49" t="b">
        <f>+'NO COSTO STANDARD'!B6&lt;='NO COSTO STANDARD'!A6</f>
        <v>1</v>
      </c>
      <c r="D6" s="49" t="b">
        <f>AND('NO COSTO STANDARD'!A6&gt;2011,'NO COSTO STANDARD'!D6=5)</f>
        <v>0</v>
      </c>
      <c r="E6" s="49" t="b">
        <f>+'NO COSTO STANDARD'!B6&lt;=2008</f>
        <v>1</v>
      </c>
      <c r="F6" s="49" t="b">
        <f>+'NO COSTO STANDARD'!B6&gt;='NO COSTO STANDARD'!H6</f>
        <v>1</v>
      </c>
      <c r="G6" s="49" t="b">
        <f>+'NO COSTO STANDARD'!H6&lt;2020</f>
        <v>1</v>
      </c>
      <c r="H6" s="49" t="b">
        <f>+'NO COSTO STANDARD'!A6&lt;=0</f>
        <v>1</v>
      </c>
      <c r="I6" s="50" t="b">
        <f t="shared" si="0"/>
        <v>1</v>
      </c>
      <c r="L6" s="48">
        <f t="shared" ref="L6:L69" si="3">+L5+1</f>
        <v>3</v>
      </c>
      <c r="M6" s="49" t="b">
        <f>+'COSTO STANDARD'!D6=6</f>
        <v>0</v>
      </c>
      <c r="N6" s="49" t="b">
        <f>OR('COSTO STANDARD'!A6&lt;2012,'COSTO STANDARD'!A6&lt;=0)</f>
        <v>1</v>
      </c>
      <c r="O6" s="49" t="b">
        <f>+'COSTO STANDARD'!B6&lt;='COSTO STANDARD'!A6</f>
        <v>1</v>
      </c>
      <c r="P6" s="49" t="b">
        <f>+'COSTO STANDARD'!F6&lt;=0</f>
        <v>1</v>
      </c>
      <c r="Q6" s="49" t="b">
        <f>+'COSTO STANDARD'!B6&gt;='COSTO STANDARD'!G6</f>
        <v>1</v>
      </c>
      <c r="R6" s="49" t="b">
        <f>+'COSTO STANDARD'!G6&lt;2020</f>
        <v>1</v>
      </c>
      <c r="S6" s="50" t="b">
        <f t="shared" si="1"/>
        <v>1</v>
      </c>
    </row>
    <row r="7" spans="1:19" x14ac:dyDescent="0.2">
      <c r="A7" s="48">
        <f t="shared" si="2"/>
        <v>4</v>
      </c>
      <c r="B7" s="49" t="b">
        <f>+'NO COSTO STANDARD'!D7=13</f>
        <v>0</v>
      </c>
      <c r="C7" s="49" t="b">
        <f>+'NO COSTO STANDARD'!B7&lt;='NO COSTO STANDARD'!A7</f>
        <v>1</v>
      </c>
      <c r="D7" s="49" t="b">
        <f>AND('NO COSTO STANDARD'!A7&gt;2011,'NO COSTO STANDARD'!D7=5)</f>
        <v>0</v>
      </c>
      <c r="E7" s="49" t="b">
        <f>+'NO COSTO STANDARD'!B7&lt;=2008</f>
        <v>1</v>
      </c>
      <c r="F7" s="49" t="b">
        <f>+'NO COSTO STANDARD'!B7&gt;='NO COSTO STANDARD'!H7</f>
        <v>1</v>
      </c>
      <c r="G7" s="49" t="b">
        <f>+'NO COSTO STANDARD'!H7&lt;2020</f>
        <v>1</v>
      </c>
      <c r="H7" s="49" t="b">
        <f>+'NO COSTO STANDARD'!A7&lt;=0</f>
        <v>1</v>
      </c>
      <c r="I7" s="50" t="b">
        <f t="shared" si="0"/>
        <v>1</v>
      </c>
      <c r="L7" s="48">
        <f t="shared" si="3"/>
        <v>4</v>
      </c>
      <c r="M7" s="49" t="b">
        <f>+'COSTO STANDARD'!D7=6</f>
        <v>0</v>
      </c>
      <c r="N7" s="49" t="b">
        <f>OR('COSTO STANDARD'!A7&lt;2012,'COSTO STANDARD'!A7&lt;=0)</f>
        <v>1</v>
      </c>
      <c r="O7" s="49" t="b">
        <f>+'COSTO STANDARD'!B7&lt;='COSTO STANDARD'!A7</f>
        <v>1</v>
      </c>
      <c r="P7" s="49" t="b">
        <f>+'COSTO STANDARD'!F7&lt;=0</f>
        <v>1</v>
      </c>
      <c r="Q7" s="49" t="b">
        <f>+'COSTO STANDARD'!B7&gt;='COSTO STANDARD'!G7</f>
        <v>1</v>
      </c>
      <c r="R7" s="49" t="b">
        <f>+'COSTO STANDARD'!G7&lt;2020</f>
        <v>1</v>
      </c>
      <c r="S7" s="50" t="b">
        <f t="shared" si="1"/>
        <v>1</v>
      </c>
    </row>
    <row r="8" spans="1:19" x14ac:dyDescent="0.2">
      <c r="A8" s="48">
        <f t="shared" si="2"/>
        <v>5</v>
      </c>
      <c r="B8" s="49" t="b">
        <f>+'NO COSTO STANDARD'!D8=13</f>
        <v>0</v>
      </c>
      <c r="C8" s="49" t="b">
        <f>+'NO COSTO STANDARD'!B8&lt;='NO COSTO STANDARD'!A8</f>
        <v>1</v>
      </c>
      <c r="D8" s="49" t="b">
        <f>AND('NO COSTO STANDARD'!A8&gt;2011,'NO COSTO STANDARD'!D8=5)</f>
        <v>0</v>
      </c>
      <c r="E8" s="49" t="b">
        <f>+'NO COSTO STANDARD'!B8&lt;=2008</f>
        <v>1</v>
      </c>
      <c r="F8" s="49" t="b">
        <f>+'NO COSTO STANDARD'!B8&gt;='NO COSTO STANDARD'!H8</f>
        <v>1</v>
      </c>
      <c r="G8" s="49" t="b">
        <f>+'NO COSTO STANDARD'!H8&lt;2020</f>
        <v>1</v>
      </c>
      <c r="H8" s="49" t="b">
        <f>+'NO COSTO STANDARD'!A8&lt;=0</f>
        <v>1</v>
      </c>
      <c r="I8" s="50" t="b">
        <f t="shared" si="0"/>
        <v>1</v>
      </c>
      <c r="L8" s="48">
        <f t="shared" si="3"/>
        <v>5</v>
      </c>
      <c r="M8" s="49" t="b">
        <f>+'COSTO STANDARD'!D8=6</f>
        <v>0</v>
      </c>
      <c r="N8" s="49" t="b">
        <f>OR('COSTO STANDARD'!A8&lt;2012,'COSTO STANDARD'!A8&lt;=0)</f>
        <v>1</v>
      </c>
      <c r="O8" s="49" t="b">
        <f>+'COSTO STANDARD'!B8&lt;='COSTO STANDARD'!A8</f>
        <v>1</v>
      </c>
      <c r="P8" s="49" t="b">
        <f>+'COSTO STANDARD'!F8&lt;=0</f>
        <v>1</v>
      </c>
      <c r="Q8" s="49" t="b">
        <f>+'COSTO STANDARD'!B8&gt;='COSTO STANDARD'!G8</f>
        <v>1</v>
      </c>
      <c r="R8" s="49" t="b">
        <f>+'COSTO STANDARD'!G8&lt;2020</f>
        <v>1</v>
      </c>
      <c r="S8" s="50" t="b">
        <f t="shared" si="1"/>
        <v>1</v>
      </c>
    </row>
    <row r="9" spans="1:19" x14ac:dyDescent="0.2">
      <c r="A9" s="48">
        <f t="shared" si="2"/>
        <v>6</v>
      </c>
      <c r="B9" s="49" t="b">
        <f>+'NO COSTO STANDARD'!D9=13</f>
        <v>0</v>
      </c>
      <c r="C9" s="49" t="b">
        <f>+'NO COSTO STANDARD'!B9&lt;='NO COSTO STANDARD'!A9</f>
        <v>1</v>
      </c>
      <c r="D9" s="49" t="b">
        <f>AND('NO COSTO STANDARD'!A9&gt;2011,'NO COSTO STANDARD'!D9=5)</f>
        <v>0</v>
      </c>
      <c r="E9" s="49" t="b">
        <f>+'NO COSTO STANDARD'!B9&lt;=2008</f>
        <v>1</v>
      </c>
      <c r="F9" s="49" t="b">
        <f>+'NO COSTO STANDARD'!B9&gt;='NO COSTO STANDARD'!H9</f>
        <v>1</v>
      </c>
      <c r="G9" s="49" t="b">
        <f>+'NO COSTO STANDARD'!H9&lt;2020</f>
        <v>1</v>
      </c>
      <c r="H9" s="49" t="b">
        <f>+'NO COSTO STANDARD'!A9&lt;=0</f>
        <v>1</v>
      </c>
      <c r="I9" s="50" t="b">
        <f t="shared" si="0"/>
        <v>1</v>
      </c>
      <c r="L9" s="48">
        <f t="shared" si="3"/>
        <v>6</v>
      </c>
      <c r="M9" s="49" t="b">
        <f>+'COSTO STANDARD'!D9=6</f>
        <v>0</v>
      </c>
      <c r="N9" s="49" t="b">
        <f>OR('COSTO STANDARD'!A9&lt;2012,'COSTO STANDARD'!A9&lt;=0)</f>
        <v>1</v>
      </c>
      <c r="O9" s="49" t="b">
        <f>+'COSTO STANDARD'!B9&lt;='COSTO STANDARD'!A9</f>
        <v>1</v>
      </c>
      <c r="P9" s="49" t="b">
        <f>+'COSTO STANDARD'!F9&lt;=0</f>
        <v>1</v>
      </c>
      <c r="Q9" s="49" t="b">
        <f>+'COSTO STANDARD'!B9&gt;='COSTO STANDARD'!G9</f>
        <v>1</v>
      </c>
      <c r="R9" s="49" t="b">
        <f>+'COSTO STANDARD'!G9&lt;2020</f>
        <v>1</v>
      </c>
      <c r="S9" s="50" t="b">
        <f t="shared" si="1"/>
        <v>1</v>
      </c>
    </row>
    <row r="10" spans="1:19" x14ac:dyDescent="0.2">
      <c r="A10" s="48">
        <f t="shared" si="2"/>
        <v>7</v>
      </c>
      <c r="B10" s="49" t="b">
        <f>+'NO COSTO STANDARD'!D10=13</f>
        <v>0</v>
      </c>
      <c r="C10" s="49" t="b">
        <f>+'NO COSTO STANDARD'!B10&lt;='NO COSTO STANDARD'!A10</f>
        <v>1</v>
      </c>
      <c r="D10" s="49" t="b">
        <f>AND('NO COSTO STANDARD'!A10&gt;2011,'NO COSTO STANDARD'!D10=5)</f>
        <v>0</v>
      </c>
      <c r="E10" s="49" t="b">
        <f>+'NO COSTO STANDARD'!B10&lt;=2008</f>
        <v>1</v>
      </c>
      <c r="F10" s="49" t="b">
        <f>+'NO COSTO STANDARD'!B10&gt;='NO COSTO STANDARD'!H10</f>
        <v>1</v>
      </c>
      <c r="G10" s="49" t="b">
        <f>+'NO COSTO STANDARD'!H10&lt;2020</f>
        <v>1</v>
      </c>
      <c r="H10" s="49" t="b">
        <f>+'NO COSTO STANDARD'!A10&lt;=0</f>
        <v>1</v>
      </c>
      <c r="I10" s="50" t="b">
        <f t="shared" si="0"/>
        <v>1</v>
      </c>
      <c r="L10" s="48">
        <f t="shared" si="3"/>
        <v>7</v>
      </c>
      <c r="M10" s="49" t="b">
        <f>+'COSTO STANDARD'!D10=6</f>
        <v>0</v>
      </c>
      <c r="N10" s="49" t="b">
        <f>OR('COSTO STANDARD'!A10&lt;2012,'COSTO STANDARD'!A10&lt;=0)</f>
        <v>1</v>
      </c>
      <c r="O10" s="49" t="b">
        <f>+'COSTO STANDARD'!B10&lt;='COSTO STANDARD'!A10</f>
        <v>1</v>
      </c>
      <c r="P10" s="49" t="b">
        <f>+'COSTO STANDARD'!F10&lt;=0</f>
        <v>1</v>
      </c>
      <c r="Q10" s="49" t="b">
        <f>+'COSTO STANDARD'!B10&gt;='COSTO STANDARD'!G10</f>
        <v>1</v>
      </c>
      <c r="R10" s="49" t="b">
        <f>+'COSTO STANDARD'!G10&lt;2020</f>
        <v>1</v>
      </c>
      <c r="S10" s="50" t="b">
        <f t="shared" si="1"/>
        <v>1</v>
      </c>
    </row>
    <row r="11" spans="1:19" x14ac:dyDescent="0.2">
      <c r="A11" s="48">
        <f t="shared" si="2"/>
        <v>8</v>
      </c>
      <c r="B11" s="49" t="b">
        <f>+'NO COSTO STANDARD'!D11=13</f>
        <v>0</v>
      </c>
      <c r="C11" s="49" t="b">
        <f>+'NO COSTO STANDARD'!B11&lt;='NO COSTO STANDARD'!A11</f>
        <v>1</v>
      </c>
      <c r="D11" s="49" t="b">
        <f>AND('NO COSTO STANDARD'!A11&gt;2011,'NO COSTO STANDARD'!D11=5)</f>
        <v>0</v>
      </c>
      <c r="E11" s="49" t="b">
        <f>+'NO COSTO STANDARD'!B11&lt;=2008</f>
        <v>1</v>
      </c>
      <c r="F11" s="49" t="b">
        <f>+'NO COSTO STANDARD'!B11&gt;='NO COSTO STANDARD'!H11</f>
        <v>1</v>
      </c>
      <c r="G11" s="49" t="b">
        <f>+'NO COSTO STANDARD'!H11&lt;2020</f>
        <v>1</v>
      </c>
      <c r="H11" s="49" t="b">
        <f>+'NO COSTO STANDARD'!A11&lt;=0</f>
        <v>1</v>
      </c>
      <c r="I11" s="50" t="b">
        <f t="shared" si="0"/>
        <v>1</v>
      </c>
      <c r="L11" s="48">
        <f t="shared" si="3"/>
        <v>8</v>
      </c>
      <c r="M11" s="49" t="b">
        <f>+'COSTO STANDARD'!D11=6</f>
        <v>0</v>
      </c>
      <c r="N11" s="49" t="b">
        <f>OR('COSTO STANDARD'!A11&lt;2012,'COSTO STANDARD'!A11&lt;=0)</f>
        <v>1</v>
      </c>
      <c r="O11" s="49" t="b">
        <f>+'COSTO STANDARD'!B11&lt;='COSTO STANDARD'!A11</f>
        <v>1</v>
      </c>
      <c r="P11" s="49" t="b">
        <f>+'COSTO STANDARD'!F11&lt;=0</f>
        <v>1</v>
      </c>
      <c r="Q11" s="49" t="b">
        <f>+'COSTO STANDARD'!B11&gt;='COSTO STANDARD'!G11</f>
        <v>1</v>
      </c>
      <c r="R11" s="49" t="b">
        <f>+'COSTO STANDARD'!G11&lt;2020</f>
        <v>1</v>
      </c>
      <c r="S11" s="50" t="b">
        <f t="shared" si="1"/>
        <v>1</v>
      </c>
    </row>
    <row r="12" spans="1:19" x14ac:dyDescent="0.2">
      <c r="A12" s="48">
        <f t="shared" si="2"/>
        <v>9</v>
      </c>
      <c r="B12" s="49" t="b">
        <f>+'NO COSTO STANDARD'!D12=13</f>
        <v>0</v>
      </c>
      <c r="C12" s="49" t="b">
        <f>+'NO COSTO STANDARD'!B12&lt;='NO COSTO STANDARD'!A12</f>
        <v>1</v>
      </c>
      <c r="D12" s="49" t="b">
        <f>AND('NO COSTO STANDARD'!A12&gt;2011,'NO COSTO STANDARD'!D12=5)</f>
        <v>0</v>
      </c>
      <c r="E12" s="49" t="b">
        <f>+'NO COSTO STANDARD'!B12&lt;=2008</f>
        <v>1</v>
      </c>
      <c r="F12" s="49" t="b">
        <f>+'NO COSTO STANDARD'!B12&gt;='NO COSTO STANDARD'!H12</f>
        <v>1</v>
      </c>
      <c r="G12" s="49" t="b">
        <f>+'NO COSTO STANDARD'!H12&lt;2020</f>
        <v>1</v>
      </c>
      <c r="H12" s="49" t="b">
        <f>+'NO COSTO STANDARD'!A12&lt;=0</f>
        <v>1</v>
      </c>
      <c r="I12" s="50" t="b">
        <f t="shared" si="0"/>
        <v>1</v>
      </c>
      <c r="L12" s="48">
        <f t="shared" si="3"/>
        <v>9</v>
      </c>
      <c r="M12" s="49" t="b">
        <f>+'COSTO STANDARD'!D12=6</f>
        <v>0</v>
      </c>
      <c r="N12" s="49" t="b">
        <f>OR('COSTO STANDARD'!A12&lt;2012,'COSTO STANDARD'!A12&lt;=0)</f>
        <v>1</v>
      </c>
      <c r="O12" s="49" t="b">
        <f>+'COSTO STANDARD'!B12&lt;='COSTO STANDARD'!A12</f>
        <v>1</v>
      </c>
      <c r="P12" s="49" t="b">
        <f>+'COSTO STANDARD'!F12&lt;=0</f>
        <v>1</v>
      </c>
      <c r="Q12" s="49" t="b">
        <f>+'COSTO STANDARD'!B12&gt;='COSTO STANDARD'!G12</f>
        <v>1</v>
      </c>
      <c r="R12" s="49" t="b">
        <f>+'COSTO STANDARD'!G12&lt;2020</f>
        <v>1</v>
      </c>
      <c r="S12" s="50" t="b">
        <f t="shared" si="1"/>
        <v>1</v>
      </c>
    </row>
    <row r="13" spans="1:19" x14ac:dyDescent="0.2">
      <c r="A13" s="48">
        <f t="shared" si="2"/>
        <v>10</v>
      </c>
      <c r="B13" s="49" t="b">
        <f>+'NO COSTO STANDARD'!D13=13</f>
        <v>0</v>
      </c>
      <c r="C13" s="49" t="b">
        <f>+'NO COSTO STANDARD'!B13&lt;='NO COSTO STANDARD'!A13</f>
        <v>1</v>
      </c>
      <c r="D13" s="49" t="b">
        <f>AND('NO COSTO STANDARD'!A13&gt;2011,'NO COSTO STANDARD'!D13=5)</f>
        <v>0</v>
      </c>
      <c r="E13" s="49" t="b">
        <f>+'NO COSTO STANDARD'!B13&lt;=2008</f>
        <v>1</v>
      </c>
      <c r="F13" s="49" t="b">
        <f>+'NO COSTO STANDARD'!B13&gt;='NO COSTO STANDARD'!H13</f>
        <v>1</v>
      </c>
      <c r="G13" s="49" t="b">
        <f>+'NO COSTO STANDARD'!H13&lt;2020</f>
        <v>1</v>
      </c>
      <c r="H13" s="49" t="b">
        <f>+'NO COSTO STANDARD'!A13&lt;=0</f>
        <v>1</v>
      </c>
      <c r="I13" s="50" t="b">
        <f t="shared" si="0"/>
        <v>1</v>
      </c>
      <c r="L13" s="48">
        <f t="shared" si="3"/>
        <v>10</v>
      </c>
      <c r="M13" s="49" t="b">
        <f>+'COSTO STANDARD'!D13=6</f>
        <v>0</v>
      </c>
      <c r="N13" s="49" t="b">
        <f>OR('COSTO STANDARD'!A13&lt;2012,'COSTO STANDARD'!A13&lt;=0)</f>
        <v>1</v>
      </c>
      <c r="O13" s="49" t="b">
        <f>+'COSTO STANDARD'!B13&lt;='COSTO STANDARD'!A13</f>
        <v>1</v>
      </c>
      <c r="P13" s="49" t="b">
        <f>+'COSTO STANDARD'!F13&lt;=0</f>
        <v>1</v>
      </c>
      <c r="Q13" s="49" t="b">
        <f>+'COSTO STANDARD'!B13&gt;='COSTO STANDARD'!G13</f>
        <v>1</v>
      </c>
      <c r="R13" s="49" t="b">
        <f>+'COSTO STANDARD'!G13&lt;2020</f>
        <v>1</v>
      </c>
      <c r="S13" s="50" t="b">
        <f t="shared" si="1"/>
        <v>1</v>
      </c>
    </row>
    <row r="14" spans="1:19" x14ac:dyDescent="0.2">
      <c r="A14" s="48">
        <f t="shared" si="2"/>
        <v>11</v>
      </c>
      <c r="B14" s="49" t="b">
        <f>+'NO COSTO STANDARD'!D14=13</f>
        <v>0</v>
      </c>
      <c r="C14" s="49" t="b">
        <f>+'NO COSTO STANDARD'!B14&lt;='NO COSTO STANDARD'!A14</f>
        <v>1</v>
      </c>
      <c r="D14" s="49" t="b">
        <f>AND('NO COSTO STANDARD'!A14&gt;2011,'NO COSTO STANDARD'!D14=5)</f>
        <v>0</v>
      </c>
      <c r="E14" s="49" t="b">
        <f>+'NO COSTO STANDARD'!B14&lt;=2008</f>
        <v>1</v>
      </c>
      <c r="F14" s="49" t="b">
        <f>+'NO COSTO STANDARD'!B14&gt;='NO COSTO STANDARD'!H14</f>
        <v>1</v>
      </c>
      <c r="G14" s="49" t="b">
        <f>+'NO COSTO STANDARD'!H14&lt;2020</f>
        <v>1</v>
      </c>
      <c r="H14" s="49" t="b">
        <f>+'NO COSTO STANDARD'!A14&lt;=0</f>
        <v>1</v>
      </c>
      <c r="I14" s="50" t="b">
        <f t="shared" si="0"/>
        <v>1</v>
      </c>
      <c r="L14" s="48">
        <f t="shared" si="3"/>
        <v>11</v>
      </c>
      <c r="M14" s="49" t="b">
        <f>+'COSTO STANDARD'!D14=6</f>
        <v>0</v>
      </c>
      <c r="N14" s="49" t="b">
        <f>OR('COSTO STANDARD'!A14&lt;2012,'COSTO STANDARD'!A14&lt;=0)</f>
        <v>1</v>
      </c>
      <c r="O14" s="49" t="b">
        <f>+'COSTO STANDARD'!B14&lt;='COSTO STANDARD'!A14</f>
        <v>1</v>
      </c>
      <c r="P14" s="49" t="b">
        <f>+'COSTO STANDARD'!F14&lt;=0</f>
        <v>1</v>
      </c>
      <c r="Q14" s="49" t="b">
        <f>+'COSTO STANDARD'!B14&gt;='COSTO STANDARD'!G14</f>
        <v>1</v>
      </c>
      <c r="R14" s="49" t="b">
        <f>+'COSTO STANDARD'!G14&lt;2020</f>
        <v>1</v>
      </c>
      <c r="S14" s="50" t="b">
        <f t="shared" si="1"/>
        <v>1</v>
      </c>
    </row>
    <row r="15" spans="1:19" x14ac:dyDescent="0.2">
      <c r="A15" s="48">
        <f t="shared" si="2"/>
        <v>12</v>
      </c>
      <c r="B15" s="49" t="b">
        <f>+'NO COSTO STANDARD'!D15=13</f>
        <v>0</v>
      </c>
      <c r="C15" s="49" t="b">
        <f>+'NO COSTO STANDARD'!B15&lt;='NO COSTO STANDARD'!A15</f>
        <v>1</v>
      </c>
      <c r="D15" s="49" t="b">
        <f>AND('NO COSTO STANDARD'!A15&gt;2011,'NO COSTO STANDARD'!D15=5)</f>
        <v>0</v>
      </c>
      <c r="E15" s="49" t="b">
        <f>+'NO COSTO STANDARD'!B15&lt;=2008</f>
        <v>1</v>
      </c>
      <c r="F15" s="49" t="b">
        <f>+'NO COSTO STANDARD'!B15&gt;='NO COSTO STANDARD'!H15</f>
        <v>1</v>
      </c>
      <c r="G15" s="49" t="b">
        <f>+'NO COSTO STANDARD'!H15&lt;2020</f>
        <v>1</v>
      </c>
      <c r="H15" s="49" t="b">
        <f>+'NO COSTO STANDARD'!A15&lt;=0</f>
        <v>1</v>
      </c>
      <c r="I15" s="50" t="b">
        <f t="shared" si="0"/>
        <v>1</v>
      </c>
      <c r="L15" s="48">
        <f t="shared" si="3"/>
        <v>12</v>
      </c>
      <c r="M15" s="49" t="b">
        <f>+'COSTO STANDARD'!D15=6</f>
        <v>0</v>
      </c>
      <c r="N15" s="49" t="b">
        <f>OR('COSTO STANDARD'!A15&lt;2012,'COSTO STANDARD'!A15&lt;=0)</f>
        <v>1</v>
      </c>
      <c r="O15" s="49" t="b">
        <f>+'COSTO STANDARD'!B15&lt;='COSTO STANDARD'!A15</f>
        <v>1</v>
      </c>
      <c r="P15" s="49" t="b">
        <f>+'COSTO STANDARD'!F15&lt;=0</f>
        <v>1</v>
      </c>
      <c r="Q15" s="49" t="b">
        <f>+'COSTO STANDARD'!B15&gt;='COSTO STANDARD'!G15</f>
        <v>1</v>
      </c>
      <c r="R15" s="49" t="b">
        <f>+'COSTO STANDARD'!G15&lt;2020</f>
        <v>1</v>
      </c>
      <c r="S15" s="50" t="b">
        <f t="shared" si="1"/>
        <v>1</v>
      </c>
    </row>
    <row r="16" spans="1:19" x14ac:dyDescent="0.2">
      <c r="A16" s="48">
        <f t="shared" si="2"/>
        <v>13</v>
      </c>
      <c r="B16" s="49" t="b">
        <f>+'NO COSTO STANDARD'!D16=13</f>
        <v>0</v>
      </c>
      <c r="C16" s="49" t="b">
        <f>+'NO COSTO STANDARD'!B16&lt;='NO COSTO STANDARD'!A16</f>
        <v>1</v>
      </c>
      <c r="D16" s="49" t="b">
        <f>AND('NO COSTO STANDARD'!A16&gt;2011,'NO COSTO STANDARD'!D16=5)</f>
        <v>0</v>
      </c>
      <c r="E16" s="49" t="b">
        <f>+'NO COSTO STANDARD'!B16&lt;=2008</f>
        <v>1</v>
      </c>
      <c r="F16" s="49" t="b">
        <f>+'NO COSTO STANDARD'!B16&gt;='NO COSTO STANDARD'!H16</f>
        <v>1</v>
      </c>
      <c r="G16" s="49" t="b">
        <f>+'NO COSTO STANDARD'!H16&lt;2020</f>
        <v>1</v>
      </c>
      <c r="H16" s="49" t="b">
        <f>+'NO COSTO STANDARD'!A16&lt;=0</f>
        <v>1</v>
      </c>
      <c r="I16" s="50" t="b">
        <f t="shared" si="0"/>
        <v>1</v>
      </c>
      <c r="L16" s="48">
        <f t="shared" si="3"/>
        <v>13</v>
      </c>
      <c r="M16" s="49" t="b">
        <f>+'COSTO STANDARD'!D16=6</f>
        <v>0</v>
      </c>
      <c r="N16" s="49" t="b">
        <f>OR('COSTO STANDARD'!A16&lt;2012,'COSTO STANDARD'!A16&lt;=0)</f>
        <v>1</v>
      </c>
      <c r="O16" s="49" t="b">
        <f>+'COSTO STANDARD'!B16&lt;='COSTO STANDARD'!A16</f>
        <v>1</v>
      </c>
      <c r="P16" s="49" t="b">
        <f>+'COSTO STANDARD'!F16&lt;=0</f>
        <v>1</v>
      </c>
      <c r="Q16" s="49" t="b">
        <f>+'COSTO STANDARD'!B16&gt;='COSTO STANDARD'!G16</f>
        <v>1</v>
      </c>
      <c r="R16" s="49" t="b">
        <f>+'COSTO STANDARD'!G16&lt;2020</f>
        <v>1</v>
      </c>
      <c r="S16" s="50" t="b">
        <f t="shared" si="1"/>
        <v>1</v>
      </c>
    </row>
    <row r="17" spans="1:19" x14ac:dyDescent="0.2">
      <c r="A17" s="48">
        <f t="shared" si="2"/>
        <v>14</v>
      </c>
      <c r="B17" s="49" t="b">
        <f>+'NO COSTO STANDARD'!D17=13</f>
        <v>0</v>
      </c>
      <c r="C17" s="49" t="b">
        <f>+'NO COSTO STANDARD'!B17&lt;='NO COSTO STANDARD'!A17</f>
        <v>1</v>
      </c>
      <c r="D17" s="49" t="b">
        <f>AND('NO COSTO STANDARD'!A17&gt;2011,'NO COSTO STANDARD'!D17=5)</f>
        <v>0</v>
      </c>
      <c r="E17" s="49" t="b">
        <f>+'NO COSTO STANDARD'!B17&lt;=2008</f>
        <v>1</v>
      </c>
      <c r="F17" s="49" t="b">
        <f>+'NO COSTO STANDARD'!B17&gt;='NO COSTO STANDARD'!H17</f>
        <v>1</v>
      </c>
      <c r="G17" s="49" t="b">
        <f>+'NO COSTO STANDARD'!H17&lt;2020</f>
        <v>1</v>
      </c>
      <c r="H17" s="49" t="b">
        <f>+'NO COSTO STANDARD'!A17&lt;=0</f>
        <v>1</v>
      </c>
      <c r="I17" s="50" t="b">
        <f t="shared" si="0"/>
        <v>1</v>
      </c>
      <c r="L17" s="48">
        <f t="shared" si="3"/>
        <v>14</v>
      </c>
      <c r="M17" s="49" t="b">
        <f>+'COSTO STANDARD'!D17=6</f>
        <v>0</v>
      </c>
      <c r="N17" s="49" t="b">
        <f>OR('COSTO STANDARD'!A17&lt;2012,'COSTO STANDARD'!A17&lt;=0)</f>
        <v>1</v>
      </c>
      <c r="O17" s="49" t="b">
        <f>+'COSTO STANDARD'!B17&lt;='COSTO STANDARD'!A17</f>
        <v>1</v>
      </c>
      <c r="P17" s="49" t="b">
        <f>+'COSTO STANDARD'!F17&lt;=0</f>
        <v>1</v>
      </c>
      <c r="Q17" s="49" t="b">
        <f>+'COSTO STANDARD'!B17&gt;='COSTO STANDARD'!G17</f>
        <v>1</v>
      </c>
      <c r="R17" s="49" t="b">
        <f>+'COSTO STANDARD'!G17&lt;2020</f>
        <v>1</v>
      </c>
      <c r="S17" s="50" t="b">
        <f t="shared" si="1"/>
        <v>1</v>
      </c>
    </row>
    <row r="18" spans="1:19" x14ac:dyDescent="0.2">
      <c r="A18" s="48">
        <f t="shared" si="2"/>
        <v>15</v>
      </c>
      <c r="B18" s="49" t="b">
        <f>+'NO COSTO STANDARD'!D18=13</f>
        <v>0</v>
      </c>
      <c r="C18" s="49" t="b">
        <f>+'NO COSTO STANDARD'!B18&lt;='NO COSTO STANDARD'!A18</f>
        <v>1</v>
      </c>
      <c r="D18" s="49" t="b">
        <f>AND('NO COSTO STANDARD'!A18&gt;2011,'NO COSTO STANDARD'!D18=5)</f>
        <v>0</v>
      </c>
      <c r="E18" s="49" t="b">
        <f>+'NO COSTO STANDARD'!B18&lt;=2008</f>
        <v>1</v>
      </c>
      <c r="F18" s="49" t="b">
        <f>+'NO COSTO STANDARD'!B18&gt;='NO COSTO STANDARD'!H18</f>
        <v>1</v>
      </c>
      <c r="G18" s="49" t="b">
        <f>+'NO COSTO STANDARD'!H18&lt;2020</f>
        <v>1</v>
      </c>
      <c r="H18" s="49" t="b">
        <f>+'NO COSTO STANDARD'!A18&lt;=0</f>
        <v>1</v>
      </c>
      <c r="I18" s="50" t="b">
        <f t="shared" si="0"/>
        <v>1</v>
      </c>
      <c r="L18" s="48">
        <f t="shared" si="3"/>
        <v>15</v>
      </c>
      <c r="M18" s="49" t="b">
        <f>+'COSTO STANDARD'!D18=6</f>
        <v>0</v>
      </c>
      <c r="N18" s="49" t="b">
        <f>OR('COSTO STANDARD'!A18&lt;2012,'COSTO STANDARD'!A18&lt;=0)</f>
        <v>1</v>
      </c>
      <c r="O18" s="49" t="b">
        <f>+'COSTO STANDARD'!B18&lt;='COSTO STANDARD'!A18</f>
        <v>1</v>
      </c>
      <c r="P18" s="49" t="b">
        <f>+'COSTO STANDARD'!F18&lt;=0</f>
        <v>1</v>
      </c>
      <c r="Q18" s="49" t="b">
        <f>+'COSTO STANDARD'!B18&gt;='COSTO STANDARD'!G18</f>
        <v>1</v>
      </c>
      <c r="R18" s="49" t="b">
        <f>+'COSTO STANDARD'!G18&lt;2020</f>
        <v>1</v>
      </c>
      <c r="S18" s="50" t="b">
        <f t="shared" si="1"/>
        <v>1</v>
      </c>
    </row>
    <row r="19" spans="1:19" x14ac:dyDescent="0.2">
      <c r="A19" s="48">
        <f t="shared" si="2"/>
        <v>16</v>
      </c>
      <c r="B19" s="49" t="b">
        <f>+'NO COSTO STANDARD'!D19=13</f>
        <v>0</v>
      </c>
      <c r="C19" s="49" t="b">
        <f>+'NO COSTO STANDARD'!B19&lt;='NO COSTO STANDARD'!A19</f>
        <v>1</v>
      </c>
      <c r="D19" s="49" t="b">
        <f>AND('NO COSTO STANDARD'!A19&gt;2011,'NO COSTO STANDARD'!D19=5)</f>
        <v>0</v>
      </c>
      <c r="E19" s="49" t="b">
        <f>+'NO COSTO STANDARD'!B19&lt;=2008</f>
        <v>1</v>
      </c>
      <c r="F19" s="49" t="b">
        <f>+'NO COSTO STANDARD'!B19&gt;='NO COSTO STANDARD'!H19</f>
        <v>1</v>
      </c>
      <c r="G19" s="49" t="b">
        <f>+'NO COSTO STANDARD'!H19&lt;2020</f>
        <v>1</v>
      </c>
      <c r="H19" s="49" t="b">
        <f>+'NO COSTO STANDARD'!A19&lt;=0</f>
        <v>1</v>
      </c>
      <c r="I19" s="50" t="b">
        <f t="shared" si="0"/>
        <v>1</v>
      </c>
      <c r="L19" s="48">
        <f t="shared" si="3"/>
        <v>16</v>
      </c>
      <c r="M19" s="49" t="b">
        <f>+'COSTO STANDARD'!D19=6</f>
        <v>0</v>
      </c>
      <c r="N19" s="49" t="b">
        <f>OR('COSTO STANDARD'!A19&lt;2012,'COSTO STANDARD'!A19&lt;=0)</f>
        <v>1</v>
      </c>
      <c r="O19" s="49" t="b">
        <f>+'COSTO STANDARD'!B19&lt;='COSTO STANDARD'!A19</f>
        <v>1</v>
      </c>
      <c r="P19" s="49" t="b">
        <f>+'COSTO STANDARD'!F19&lt;=0</f>
        <v>1</v>
      </c>
      <c r="Q19" s="49" t="b">
        <f>+'COSTO STANDARD'!B19&gt;='COSTO STANDARD'!G19</f>
        <v>1</v>
      </c>
      <c r="R19" s="49" t="b">
        <f>+'COSTO STANDARD'!G19&lt;2020</f>
        <v>1</v>
      </c>
      <c r="S19" s="50" t="b">
        <f t="shared" si="1"/>
        <v>1</v>
      </c>
    </row>
    <row r="20" spans="1:19" x14ac:dyDescent="0.2">
      <c r="A20" s="48">
        <f t="shared" si="2"/>
        <v>17</v>
      </c>
      <c r="B20" s="49" t="b">
        <f>+'NO COSTO STANDARD'!D20=13</f>
        <v>0</v>
      </c>
      <c r="C20" s="49" t="b">
        <f>+'NO COSTO STANDARD'!B20&lt;='NO COSTO STANDARD'!A20</f>
        <v>1</v>
      </c>
      <c r="D20" s="49" t="b">
        <f>AND('NO COSTO STANDARD'!A20&gt;2011,'NO COSTO STANDARD'!D20=5)</f>
        <v>0</v>
      </c>
      <c r="E20" s="49" t="b">
        <f>+'NO COSTO STANDARD'!B20&lt;=2008</f>
        <v>1</v>
      </c>
      <c r="F20" s="49" t="b">
        <f>+'NO COSTO STANDARD'!B20&gt;='NO COSTO STANDARD'!H20</f>
        <v>1</v>
      </c>
      <c r="G20" s="49" t="b">
        <f>+'NO COSTO STANDARD'!H20&lt;2020</f>
        <v>1</v>
      </c>
      <c r="H20" s="49" t="b">
        <f>+'NO COSTO STANDARD'!A20&lt;=0</f>
        <v>1</v>
      </c>
      <c r="I20" s="50" t="b">
        <f t="shared" si="0"/>
        <v>1</v>
      </c>
      <c r="L20" s="48">
        <f t="shared" si="3"/>
        <v>17</v>
      </c>
      <c r="M20" s="49" t="b">
        <f>+'COSTO STANDARD'!D20=6</f>
        <v>0</v>
      </c>
      <c r="N20" s="49" t="b">
        <f>OR('COSTO STANDARD'!A20&lt;2012,'COSTO STANDARD'!A20&lt;=0)</f>
        <v>1</v>
      </c>
      <c r="O20" s="49" t="b">
        <f>+'COSTO STANDARD'!B20&lt;='COSTO STANDARD'!A20</f>
        <v>1</v>
      </c>
      <c r="P20" s="49" t="b">
        <f>+'COSTO STANDARD'!F20&lt;=0</f>
        <v>1</v>
      </c>
      <c r="Q20" s="49" t="b">
        <f>+'COSTO STANDARD'!B20&gt;='COSTO STANDARD'!G20</f>
        <v>1</v>
      </c>
      <c r="R20" s="49" t="b">
        <f>+'COSTO STANDARD'!G20&lt;2020</f>
        <v>1</v>
      </c>
      <c r="S20" s="50" t="b">
        <f t="shared" si="1"/>
        <v>1</v>
      </c>
    </row>
    <row r="21" spans="1:19" x14ac:dyDescent="0.2">
      <c r="A21" s="48">
        <f t="shared" si="2"/>
        <v>18</v>
      </c>
      <c r="B21" s="49" t="b">
        <f>+'NO COSTO STANDARD'!D21=13</f>
        <v>0</v>
      </c>
      <c r="C21" s="49" t="b">
        <f>+'NO COSTO STANDARD'!B21&lt;='NO COSTO STANDARD'!A21</f>
        <v>1</v>
      </c>
      <c r="D21" s="49" t="b">
        <f>AND('NO COSTO STANDARD'!A21&gt;2011,'NO COSTO STANDARD'!D21=5)</f>
        <v>0</v>
      </c>
      <c r="E21" s="49" t="b">
        <f>+'NO COSTO STANDARD'!B21&lt;=2008</f>
        <v>1</v>
      </c>
      <c r="F21" s="49" t="b">
        <f>+'NO COSTO STANDARD'!B21&gt;='NO COSTO STANDARD'!H21</f>
        <v>1</v>
      </c>
      <c r="G21" s="49" t="b">
        <f>+'NO COSTO STANDARD'!H21&lt;2020</f>
        <v>1</v>
      </c>
      <c r="H21" s="49" t="b">
        <f>+'NO COSTO STANDARD'!A21&lt;=0</f>
        <v>1</v>
      </c>
      <c r="I21" s="50" t="b">
        <f t="shared" si="0"/>
        <v>1</v>
      </c>
      <c r="L21" s="48">
        <f t="shared" si="3"/>
        <v>18</v>
      </c>
      <c r="M21" s="49" t="b">
        <f>+'COSTO STANDARD'!D21=6</f>
        <v>0</v>
      </c>
      <c r="N21" s="49" t="b">
        <f>OR('COSTO STANDARD'!A21&lt;2012,'COSTO STANDARD'!A21&lt;=0)</f>
        <v>1</v>
      </c>
      <c r="O21" s="49" t="b">
        <f>+'COSTO STANDARD'!B21&lt;='COSTO STANDARD'!A21</f>
        <v>1</v>
      </c>
      <c r="P21" s="49" t="b">
        <f>+'COSTO STANDARD'!F21&lt;=0</f>
        <v>1</v>
      </c>
      <c r="Q21" s="49" t="b">
        <f>+'COSTO STANDARD'!B21&gt;='COSTO STANDARD'!G21</f>
        <v>1</v>
      </c>
      <c r="R21" s="49" t="b">
        <f>+'COSTO STANDARD'!G21&lt;2020</f>
        <v>1</v>
      </c>
      <c r="S21" s="50" t="b">
        <f t="shared" si="1"/>
        <v>1</v>
      </c>
    </row>
    <row r="22" spans="1:19" x14ac:dyDescent="0.2">
      <c r="A22" s="48">
        <f t="shared" si="2"/>
        <v>19</v>
      </c>
      <c r="B22" s="49" t="b">
        <f>+'NO COSTO STANDARD'!D22=13</f>
        <v>0</v>
      </c>
      <c r="C22" s="49" t="b">
        <f>+'NO COSTO STANDARD'!B22&lt;='NO COSTO STANDARD'!A22</f>
        <v>1</v>
      </c>
      <c r="D22" s="49" t="b">
        <f>AND('NO COSTO STANDARD'!A22&gt;2011,'NO COSTO STANDARD'!D22=5)</f>
        <v>0</v>
      </c>
      <c r="E22" s="49" t="b">
        <f>+'NO COSTO STANDARD'!B22&lt;=2008</f>
        <v>1</v>
      </c>
      <c r="F22" s="49" t="b">
        <f>+'NO COSTO STANDARD'!B22&gt;='NO COSTO STANDARD'!H22</f>
        <v>1</v>
      </c>
      <c r="G22" s="49" t="b">
        <f>+'NO COSTO STANDARD'!H22&lt;2020</f>
        <v>1</v>
      </c>
      <c r="H22" s="49" t="b">
        <f>+'NO COSTO STANDARD'!A22&lt;=0</f>
        <v>1</v>
      </c>
      <c r="I22" s="50" t="b">
        <f t="shared" si="0"/>
        <v>1</v>
      </c>
      <c r="L22" s="48">
        <f t="shared" si="3"/>
        <v>19</v>
      </c>
      <c r="M22" s="49" t="b">
        <f>+'COSTO STANDARD'!D22=6</f>
        <v>0</v>
      </c>
      <c r="N22" s="49" t="b">
        <f>OR('COSTO STANDARD'!A22&lt;2012,'COSTO STANDARD'!A22&lt;=0)</f>
        <v>1</v>
      </c>
      <c r="O22" s="49" t="b">
        <f>+'COSTO STANDARD'!B22&lt;='COSTO STANDARD'!A22</f>
        <v>1</v>
      </c>
      <c r="P22" s="49" t="b">
        <f>+'COSTO STANDARD'!F22&lt;=0</f>
        <v>1</v>
      </c>
      <c r="Q22" s="49" t="b">
        <f>+'COSTO STANDARD'!B22&gt;='COSTO STANDARD'!G22</f>
        <v>1</v>
      </c>
      <c r="R22" s="49" t="b">
        <f>+'COSTO STANDARD'!G22&lt;2020</f>
        <v>1</v>
      </c>
      <c r="S22" s="50" t="b">
        <f t="shared" si="1"/>
        <v>1</v>
      </c>
    </row>
    <row r="23" spans="1:19" x14ac:dyDescent="0.2">
      <c r="A23" s="48">
        <f t="shared" si="2"/>
        <v>20</v>
      </c>
      <c r="B23" s="49" t="b">
        <f>+'NO COSTO STANDARD'!D23=13</f>
        <v>0</v>
      </c>
      <c r="C23" s="49" t="b">
        <f>+'NO COSTO STANDARD'!B23&lt;='NO COSTO STANDARD'!A23</f>
        <v>1</v>
      </c>
      <c r="D23" s="49" t="b">
        <f>AND('NO COSTO STANDARD'!A23&gt;2011,'NO COSTO STANDARD'!D23=5)</f>
        <v>0</v>
      </c>
      <c r="E23" s="49" t="b">
        <f>+'NO COSTO STANDARD'!B23&lt;=2008</f>
        <v>1</v>
      </c>
      <c r="F23" s="49" t="b">
        <f>+'NO COSTO STANDARD'!B23&gt;='NO COSTO STANDARD'!H23</f>
        <v>1</v>
      </c>
      <c r="G23" s="49" t="b">
        <f>+'NO COSTO STANDARD'!H23&lt;2020</f>
        <v>1</v>
      </c>
      <c r="H23" s="49" t="b">
        <f>+'NO COSTO STANDARD'!A23&lt;=0</f>
        <v>1</v>
      </c>
      <c r="I23" s="50" t="b">
        <f t="shared" si="0"/>
        <v>1</v>
      </c>
      <c r="L23" s="48">
        <f t="shared" si="3"/>
        <v>20</v>
      </c>
      <c r="M23" s="49" t="b">
        <f>+'COSTO STANDARD'!D23=6</f>
        <v>0</v>
      </c>
      <c r="N23" s="49" t="b">
        <f>OR('COSTO STANDARD'!A23&lt;2012,'COSTO STANDARD'!A23&lt;=0)</f>
        <v>1</v>
      </c>
      <c r="O23" s="49" t="b">
        <f>+'COSTO STANDARD'!B23&lt;='COSTO STANDARD'!A23</f>
        <v>1</v>
      </c>
      <c r="P23" s="49" t="b">
        <f>+'COSTO STANDARD'!F23&lt;=0</f>
        <v>1</v>
      </c>
      <c r="Q23" s="49" t="b">
        <f>+'COSTO STANDARD'!B23&gt;='COSTO STANDARD'!G23</f>
        <v>1</v>
      </c>
      <c r="R23" s="49" t="b">
        <f>+'COSTO STANDARD'!G23&lt;2020</f>
        <v>1</v>
      </c>
      <c r="S23" s="50" t="b">
        <f t="shared" si="1"/>
        <v>1</v>
      </c>
    </row>
    <row r="24" spans="1:19" x14ac:dyDescent="0.2">
      <c r="A24" s="48">
        <f t="shared" si="2"/>
        <v>21</v>
      </c>
      <c r="B24" s="49" t="b">
        <f>+'NO COSTO STANDARD'!D24=13</f>
        <v>0</v>
      </c>
      <c r="C24" s="49" t="b">
        <f>+'NO COSTO STANDARD'!B24&lt;='NO COSTO STANDARD'!A24</f>
        <v>1</v>
      </c>
      <c r="D24" s="49" t="b">
        <f>AND('NO COSTO STANDARD'!A24&gt;2011,'NO COSTO STANDARD'!D24=5)</f>
        <v>0</v>
      </c>
      <c r="E24" s="49" t="b">
        <f>+'NO COSTO STANDARD'!B24&lt;=2008</f>
        <v>1</v>
      </c>
      <c r="F24" s="49" t="b">
        <f>+'NO COSTO STANDARD'!B24&gt;='NO COSTO STANDARD'!H24</f>
        <v>1</v>
      </c>
      <c r="G24" s="49" t="b">
        <f>+'NO COSTO STANDARD'!H24&lt;2020</f>
        <v>1</v>
      </c>
      <c r="H24" s="49" t="b">
        <f>+'NO COSTO STANDARD'!A24&lt;=0</f>
        <v>1</v>
      </c>
      <c r="I24" s="50" t="b">
        <f t="shared" si="0"/>
        <v>1</v>
      </c>
      <c r="L24" s="48">
        <f t="shared" si="3"/>
        <v>21</v>
      </c>
      <c r="M24" s="49" t="b">
        <f>+'COSTO STANDARD'!D24=6</f>
        <v>0</v>
      </c>
      <c r="N24" s="49" t="b">
        <f>OR('COSTO STANDARD'!A24&lt;2012,'COSTO STANDARD'!A24&lt;=0)</f>
        <v>1</v>
      </c>
      <c r="O24" s="49" t="b">
        <f>+'COSTO STANDARD'!B24&lt;='COSTO STANDARD'!A24</f>
        <v>1</v>
      </c>
      <c r="P24" s="49" t="b">
        <f>+'COSTO STANDARD'!F24&lt;=0</f>
        <v>1</v>
      </c>
      <c r="Q24" s="49" t="b">
        <f>+'COSTO STANDARD'!B24&gt;='COSTO STANDARD'!G24</f>
        <v>1</v>
      </c>
      <c r="R24" s="49" t="b">
        <f>+'COSTO STANDARD'!G24&lt;2020</f>
        <v>1</v>
      </c>
      <c r="S24" s="50" t="b">
        <f t="shared" si="1"/>
        <v>1</v>
      </c>
    </row>
    <row r="25" spans="1:19" x14ac:dyDescent="0.2">
      <c r="A25" s="48">
        <f t="shared" si="2"/>
        <v>22</v>
      </c>
      <c r="B25" s="49" t="b">
        <f>+'NO COSTO STANDARD'!D25=13</f>
        <v>0</v>
      </c>
      <c r="C25" s="49" t="b">
        <f>+'NO COSTO STANDARD'!B25&lt;='NO COSTO STANDARD'!A25</f>
        <v>1</v>
      </c>
      <c r="D25" s="49" t="b">
        <f>AND('NO COSTO STANDARD'!A25&gt;2011,'NO COSTO STANDARD'!D25=5)</f>
        <v>0</v>
      </c>
      <c r="E25" s="49" t="b">
        <f>+'NO COSTO STANDARD'!B25&lt;=2008</f>
        <v>1</v>
      </c>
      <c r="F25" s="49" t="b">
        <f>+'NO COSTO STANDARD'!B25&gt;='NO COSTO STANDARD'!H25</f>
        <v>1</v>
      </c>
      <c r="G25" s="49" t="b">
        <f>+'NO COSTO STANDARD'!H25&lt;2020</f>
        <v>1</v>
      </c>
      <c r="H25" s="49" t="b">
        <f>+'NO COSTO STANDARD'!A25&lt;=0</f>
        <v>1</v>
      </c>
      <c r="I25" s="50" t="b">
        <f t="shared" si="0"/>
        <v>1</v>
      </c>
      <c r="L25" s="48">
        <f t="shared" si="3"/>
        <v>22</v>
      </c>
      <c r="M25" s="49" t="b">
        <f>+'COSTO STANDARD'!D25=6</f>
        <v>0</v>
      </c>
      <c r="N25" s="49" t="b">
        <f>OR('COSTO STANDARD'!A25&lt;2012,'COSTO STANDARD'!A25&lt;=0)</f>
        <v>1</v>
      </c>
      <c r="O25" s="49" t="b">
        <f>+'COSTO STANDARD'!B25&lt;='COSTO STANDARD'!A25</f>
        <v>1</v>
      </c>
      <c r="P25" s="49" t="b">
        <f>+'COSTO STANDARD'!F25&lt;=0</f>
        <v>1</v>
      </c>
      <c r="Q25" s="49" t="b">
        <f>+'COSTO STANDARD'!B25&gt;='COSTO STANDARD'!G25</f>
        <v>1</v>
      </c>
      <c r="R25" s="49" t="b">
        <f>+'COSTO STANDARD'!G25&lt;2020</f>
        <v>1</v>
      </c>
      <c r="S25" s="50" t="b">
        <f t="shared" si="1"/>
        <v>1</v>
      </c>
    </row>
    <row r="26" spans="1:19" x14ac:dyDescent="0.2">
      <c r="A26" s="48">
        <f t="shared" si="2"/>
        <v>23</v>
      </c>
      <c r="B26" s="49" t="b">
        <f>+'NO COSTO STANDARD'!D26=13</f>
        <v>0</v>
      </c>
      <c r="C26" s="49" t="b">
        <f>+'NO COSTO STANDARD'!B26&lt;='NO COSTO STANDARD'!A26</f>
        <v>1</v>
      </c>
      <c r="D26" s="49" t="b">
        <f>AND('NO COSTO STANDARD'!A26&gt;2011,'NO COSTO STANDARD'!D26=5)</f>
        <v>0</v>
      </c>
      <c r="E26" s="49" t="b">
        <f>+'NO COSTO STANDARD'!B26&lt;=2008</f>
        <v>1</v>
      </c>
      <c r="F26" s="49" t="b">
        <f>+'NO COSTO STANDARD'!B26&gt;='NO COSTO STANDARD'!H26</f>
        <v>1</v>
      </c>
      <c r="G26" s="49" t="b">
        <f>+'NO COSTO STANDARD'!H26&lt;2020</f>
        <v>1</v>
      </c>
      <c r="H26" s="49" t="b">
        <f>+'NO COSTO STANDARD'!A26&lt;=0</f>
        <v>1</v>
      </c>
      <c r="I26" s="50" t="b">
        <f t="shared" si="0"/>
        <v>1</v>
      </c>
      <c r="L26" s="48">
        <f t="shared" si="3"/>
        <v>23</v>
      </c>
      <c r="M26" s="49" t="b">
        <f>+'COSTO STANDARD'!D26=6</f>
        <v>0</v>
      </c>
      <c r="N26" s="49" t="b">
        <f>OR('COSTO STANDARD'!A26&lt;2012,'COSTO STANDARD'!A26&lt;=0)</f>
        <v>1</v>
      </c>
      <c r="O26" s="49" t="b">
        <f>+'COSTO STANDARD'!B26&lt;='COSTO STANDARD'!A26</f>
        <v>1</v>
      </c>
      <c r="P26" s="49" t="b">
        <f>+'COSTO STANDARD'!F26&lt;=0</f>
        <v>1</v>
      </c>
      <c r="Q26" s="49" t="b">
        <f>+'COSTO STANDARD'!B26&gt;='COSTO STANDARD'!G26</f>
        <v>1</v>
      </c>
      <c r="R26" s="49" t="b">
        <f>+'COSTO STANDARD'!G26&lt;2020</f>
        <v>1</v>
      </c>
      <c r="S26" s="50" t="b">
        <f t="shared" si="1"/>
        <v>1</v>
      </c>
    </row>
    <row r="27" spans="1:19" x14ac:dyDescent="0.2">
      <c r="A27" s="48">
        <f t="shared" si="2"/>
        <v>24</v>
      </c>
      <c r="B27" s="49" t="b">
        <f>+'NO COSTO STANDARD'!D27=13</f>
        <v>0</v>
      </c>
      <c r="C27" s="49" t="b">
        <f>+'NO COSTO STANDARD'!B27&lt;='NO COSTO STANDARD'!A27</f>
        <v>1</v>
      </c>
      <c r="D27" s="49" t="b">
        <f>AND('NO COSTO STANDARD'!A27&gt;2011,'NO COSTO STANDARD'!D27=5)</f>
        <v>0</v>
      </c>
      <c r="E27" s="49" t="b">
        <f>+'NO COSTO STANDARD'!B27&lt;=2008</f>
        <v>1</v>
      </c>
      <c r="F27" s="49" t="b">
        <f>+'NO COSTO STANDARD'!B27&gt;='NO COSTO STANDARD'!H27</f>
        <v>1</v>
      </c>
      <c r="G27" s="49" t="b">
        <f>+'NO COSTO STANDARD'!H27&lt;2020</f>
        <v>1</v>
      </c>
      <c r="H27" s="49" t="b">
        <f>+'NO COSTO STANDARD'!A27&lt;=0</f>
        <v>1</v>
      </c>
      <c r="I27" s="50" t="b">
        <f t="shared" si="0"/>
        <v>1</v>
      </c>
      <c r="L27" s="48">
        <f t="shared" si="3"/>
        <v>24</v>
      </c>
      <c r="M27" s="49" t="b">
        <f>+'COSTO STANDARD'!D27=6</f>
        <v>0</v>
      </c>
      <c r="N27" s="49" t="b">
        <f>OR('COSTO STANDARD'!A27&lt;2012,'COSTO STANDARD'!A27&lt;=0)</f>
        <v>1</v>
      </c>
      <c r="O27" s="49" t="b">
        <f>+'COSTO STANDARD'!B27&lt;='COSTO STANDARD'!A27</f>
        <v>1</v>
      </c>
      <c r="P27" s="49" t="b">
        <f>+'COSTO STANDARD'!F27&lt;=0</f>
        <v>1</v>
      </c>
      <c r="Q27" s="49" t="b">
        <f>+'COSTO STANDARD'!B27&gt;='COSTO STANDARD'!G27</f>
        <v>1</v>
      </c>
      <c r="R27" s="49" t="b">
        <f>+'COSTO STANDARD'!G27&lt;2020</f>
        <v>1</v>
      </c>
      <c r="S27" s="50" t="b">
        <f t="shared" si="1"/>
        <v>1</v>
      </c>
    </row>
    <row r="28" spans="1:19" x14ac:dyDescent="0.2">
      <c r="A28" s="48">
        <f t="shared" si="2"/>
        <v>25</v>
      </c>
      <c r="B28" s="49" t="b">
        <f>+'NO COSTO STANDARD'!D28=13</f>
        <v>0</v>
      </c>
      <c r="C28" s="49" t="b">
        <f>+'NO COSTO STANDARD'!B28&lt;='NO COSTO STANDARD'!A28</f>
        <v>1</v>
      </c>
      <c r="D28" s="49" t="b">
        <f>AND('NO COSTO STANDARD'!A28&gt;2011,'NO COSTO STANDARD'!D28=5)</f>
        <v>0</v>
      </c>
      <c r="E28" s="49" t="b">
        <f>+'NO COSTO STANDARD'!B28&lt;=2008</f>
        <v>1</v>
      </c>
      <c r="F28" s="49" t="b">
        <f>+'NO COSTO STANDARD'!B28&gt;='NO COSTO STANDARD'!H28</f>
        <v>1</v>
      </c>
      <c r="G28" s="49" t="b">
        <f>+'NO COSTO STANDARD'!H28&lt;2020</f>
        <v>1</v>
      </c>
      <c r="H28" s="49" t="b">
        <f>+'NO COSTO STANDARD'!A28&lt;=0</f>
        <v>1</v>
      </c>
      <c r="I28" s="50" t="b">
        <f t="shared" si="0"/>
        <v>1</v>
      </c>
      <c r="L28" s="48">
        <f t="shared" si="3"/>
        <v>25</v>
      </c>
      <c r="M28" s="49" t="b">
        <f>+'COSTO STANDARD'!D28=6</f>
        <v>0</v>
      </c>
      <c r="N28" s="49" t="b">
        <f>OR('COSTO STANDARD'!A28&lt;2012,'COSTO STANDARD'!A28&lt;=0)</f>
        <v>1</v>
      </c>
      <c r="O28" s="49" t="b">
        <f>+'COSTO STANDARD'!B28&lt;='COSTO STANDARD'!A28</f>
        <v>1</v>
      </c>
      <c r="P28" s="49" t="b">
        <f>+'COSTO STANDARD'!F28&lt;=0</f>
        <v>1</v>
      </c>
      <c r="Q28" s="49" t="b">
        <f>+'COSTO STANDARD'!B28&gt;='COSTO STANDARD'!G28</f>
        <v>1</v>
      </c>
      <c r="R28" s="49" t="b">
        <f>+'COSTO STANDARD'!G28&lt;2020</f>
        <v>1</v>
      </c>
      <c r="S28" s="50" t="b">
        <f t="shared" si="1"/>
        <v>1</v>
      </c>
    </row>
    <row r="29" spans="1:19" x14ac:dyDescent="0.2">
      <c r="A29" s="48">
        <f t="shared" si="2"/>
        <v>26</v>
      </c>
      <c r="B29" s="49" t="b">
        <f>+'NO COSTO STANDARD'!D29=13</f>
        <v>0</v>
      </c>
      <c r="C29" s="49" t="b">
        <f>+'NO COSTO STANDARD'!B29&lt;='NO COSTO STANDARD'!A29</f>
        <v>1</v>
      </c>
      <c r="D29" s="49" t="b">
        <f>AND('NO COSTO STANDARD'!A29&gt;2011,'NO COSTO STANDARD'!D29=5)</f>
        <v>0</v>
      </c>
      <c r="E29" s="49" t="b">
        <f>+'NO COSTO STANDARD'!B29&lt;=2008</f>
        <v>1</v>
      </c>
      <c r="F29" s="49" t="b">
        <f>+'NO COSTO STANDARD'!B29&gt;='NO COSTO STANDARD'!H29</f>
        <v>1</v>
      </c>
      <c r="G29" s="49" t="b">
        <f>+'NO COSTO STANDARD'!H29&lt;2020</f>
        <v>1</v>
      </c>
      <c r="H29" s="49" t="b">
        <f>+'NO COSTO STANDARD'!A29&lt;=0</f>
        <v>1</v>
      </c>
      <c r="I29" s="50" t="b">
        <f t="shared" si="0"/>
        <v>1</v>
      </c>
      <c r="L29" s="48">
        <f t="shared" si="3"/>
        <v>26</v>
      </c>
      <c r="M29" s="49" t="b">
        <f>+'COSTO STANDARD'!D29=6</f>
        <v>0</v>
      </c>
      <c r="N29" s="49" t="b">
        <f>OR('COSTO STANDARD'!A29&lt;2012,'COSTO STANDARD'!A29&lt;=0)</f>
        <v>1</v>
      </c>
      <c r="O29" s="49" t="b">
        <f>+'COSTO STANDARD'!B29&lt;='COSTO STANDARD'!A29</f>
        <v>1</v>
      </c>
      <c r="P29" s="49" t="b">
        <f>+'COSTO STANDARD'!F29&lt;=0</f>
        <v>1</v>
      </c>
      <c r="Q29" s="49" t="b">
        <f>+'COSTO STANDARD'!B29&gt;='COSTO STANDARD'!G29</f>
        <v>1</v>
      </c>
      <c r="R29" s="49" t="b">
        <f>+'COSTO STANDARD'!G29&lt;2020</f>
        <v>1</v>
      </c>
      <c r="S29" s="50" t="b">
        <f t="shared" si="1"/>
        <v>1</v>
      </c>
    </row>
    <row r="30" spans="1:19" x14ac:dyDescent="0.2">
      <c r="A30" s="48">
        <f t="shared" si="2"/>
        <v>27</v>
      </c>
      <c r="B30" s="49" t="b">
        <f>+'NO COSTO STANDARD'!D30=13</f>
        <v>0</v>
      </c>
      <c r="C30" s="49" t="b">
        <f>+'NO COSTO STANDARD'!B30&lt;='NO COSTO STANDARD'!A30</f>
        <v>1</v>
      </c>
      <c r="D30" s="49" t="b">
        <f>AND('NO COSTO STANDARD'!A30&gt;2011,'NO COSTO STANDARD'!D30=5)</f>
        <v>0</v>
      </c>
      <c r="E30" s="49" t="b">
        <f>+'NO COSTO STANDARD'!B30&lt;=2008</f>
        <v>1</v>
      </c>
      <c r="F30" s="49" t="b">
        <f>+'NO COSTO STANDARD'!B30&gt;='NO COSTO STANDARD'!H30</f>
        <v>1</v>
      </c>
      <c r="G30" s="49" t="b">
        <f>+'NO COSTO STANDARD'!H30&lt;2020</f>
        <v>1</v>
      </c>
      <c r="H30" s="49" t="b">
        <f>+'NO COSTO STANDARD'!A30&lt;=0</f>
        <v>1</v>
      </c>
      <c r="I30" s="50" t="b">
        <f t="shared" si="0"/>
        <v>1</v>
      </c>
      <c r="L30" s="48">
        <f t="shared" si="3"/>
        <v>27</v>
      </c>
      <c r="M30" s="49" t="b">
        <f>+'COSTO STANDARD'!D30=6</f>
        <v>0</v>
      </c>
      <c r="N30" s="49" t="b">
        <f>OR('COSTO STANDARD'!A30&lt;2012,'COSTO STANDARD'!A30&lt;=0)</f>
        <v>1</v>
      </c>
      <c r="O30" s="49" t="b">
        <f>+'COSTO STANDARD'!B30&lt;='COSTO STANDARD'!A30</f>
        <v>1</v>
      </c>
      <c r="P30" s="49" t="b">
        <f>+'COSTO STANDARD'!F30&lt;=0</f>
        <v>1</v>
      </c>
      <c r="Q30" s="49" t="b">
        <f>+'COSTO STANDARD'!B30&gt;='COSTO STANDARD'!G30</f>
        <v>1</v>
      </c>
      <c r="R30" s="49" t="b">
        <f>+'COSTO STANDARD'!G30&lt;2020</f>
        <v>1</v>
      </c>
      <c r="S30" s="50" t="b">
        <f t="shared" si="1"/>
        <v>1</v>
      </c>
    </row>
    <row r="31" spans="1:19" x14ac:dyDescent="0.2">
      <c r="A31" s="48">
        <f t="shared" si="2"/>
        <v>28</v>
      </c>
      <c r="B31" s="49" t="b">
        <f>+'NO COSTO STANDARD'!D31=13</f>
        <v>0</v>
      </c>
      <c r="C31" s="49" t="b">
        <f>+'NO COSTO STANDARD'!B31&lt;='NO COSTO STANDARD'!A31</f>
        <v>1</v>
      </c>
      <c r="D31" s="49" t="b">
        <f>AND('NO COSTO STANDARD'!A31&gt;2011,'NO COSTO STANDARD'!D31=5)</f>
        <v>0</v>
      </c>
      <c r="E31" s="49" t="b">
        <f>+'NO COSTO STANDARD'!B31&lt;=2008</f>
        <v>1</v>
      </c>
      <c r="F31" s="49" t="b">
        <f>+'NO COSTO STANDARD'!B31&gt;='NO COSTO STANDARD'!H31</f>
        <v>1</v>
      </c>
      <c r="G31" s="49" t="b">
        <f>+'NO COSTO STANDARD'!H31&lt;2020</f>
        <v>1</v>
      </c>
      <c r="H31" s="49" t="b">
        <f>+'NO COSTO STANDARD'!A31&lt;=0</f>
        <v>1</v>
      </c>
      <c r="I31" s="50" t="b">
        <f t="shared" si="0"/>
        <v>1</v>
      </c>
      <c r="L31" s="48">
        <f t="shared" si="3"/>
        <v>28</v>
      </c>
      <c r="M31" s="49" t="b">
        <f>+'COSTO STANDARD'!D31=6</f>
        <v>0</v>
      </c>
      <c r="N31" s="49" t="b">
        <f>OR('COSTO STANDARD'!A31&lt;2012,'COSTO STANDARD'!A31&lt;=0)</f>
        <v>1</v>
      </c>
      <c r="O31" s="49" t="b">
        <f>+'COSTO STANDARD'!B31&lt;='COSTO STANDARD'!A31</f>
        <v>1</v>
      </c>
      <c r="P31" s="49" t="b">
        <f>+'COSTO STANDARD'!F31&lt;=0</f>
        <v>1</v>
      </c>
      <c r="Q31" s="49" t="b">
        <f>+'COSTO STANDARD'!B31&gt;='COSTO STANDARD'!G31</f>
        <v>1</v>
      </c>
      <c r="R31" s="49" t="b">
        <f>+'COSTO STANDARD'!G31&lt;2020</f>
        <v>1</v>
      </c>
      <c r="S31" s="50" t="b">
        <f t="shared" si="1"/>
        <v>1</v>
      </c>
    </row>
    <row r="32" spans="1:19" x14ac:dyDescent="0.2">
      <c r="A32" s="48">
        <f t="shared" si="2"/>
        <v>29</v>
      </c>
      <c r="B32" s="49" t="b">
        <f>+'NO COSTO STANDARD'!D32=13</f>
        <v>0</v>
      </c>
      <c r="C32" s="49" t="b">
        <f>+'NO COSTO STANDARD'!B32&lt;='NO COSTO STANDARD'!A32</f>
        <v>1</v>
      </c>
      <c r="D32" s="49" t="b">
        <f>AND('NO COSTO STANDARD'!A32&gt;2011,'NO COSTO STANDARD'!D32=5)</f>
        <v>0</v>
      </c>
      <c r="E32" s="49" t="b">
        <f>+'NO COSTO STANDARD'!B32&lt;=2008</f>
        <v>1</v>
      </c>
      <c r="F32" s="49" t="b">
        <f>+'NO COSTO STANDARD'!B32&gt;='NO COSTO STANDARD'!H32</f>
        <v>1</v>
      </c>
      <c r="G32" s="49" t="b">
        <f>+'NO COSTO STANDARD'!H32&lt;2020</f>
        <v>1</v>
      </c>
      <c r="H32" s="49" t="b">
        <f>+'NO COSTO STANDARD'!A32&lt;=0</f>
        <v>1</v>
      </c>
      <c r="I32" s="50" t="b">
        <f t="shared" si="0"/>
        <v>1</v>
      </c>
      <c r="L32" s="48">
        <f t="shared" si="3"/>
        <v>29</v>
      </c>
      <c r="M32" s="49" t="b">
        <f>+'COSTO STANDARD'!D32=6</f>
        <v>0</v>
      </c>
      <c r="N32" s="49" t="b">
        <f>OR('COSTO STANDARD'!A32&lt;2012,'COSTO STANDARD'!A32&lt;=0)</f>
        <v>1</v>
      </c>
      <c r="O32" s="49" t="b">
        <f>+'COSTO STANDARD'!B32&lt;='COSTO STANDARD'!A32</f>
        <v>1</v>
      </c>
      <c r="P32" s="49" t="b">
        <f>+'COSTO STANDARD'!F32&lt;=0</f>
        <v>1</v>
      </c>
      <c r="Q32" s="49" t="b">
        <f>+'COSTO STANDARD'!B32&gt;='COSTO STANDARD'!G32</f>
        <v>1</v>
      </c>
      <c r="R32" s="49" t="b">
        <f>+'COSTO STANDARD'!G32&lt;2020</f>
        <v>1</v>
      </c>
      <c r="S32" s="50" t="b">
        <f t="shared" si="1"/>
        <v>1</v>
      </c>
    </row>
    <row r="33" spans="1:19" x14ac:dyDescent="0.2">
      <c r="A33" s="48">
        <f t="shared" si="2"/>
        <v>30</v>
      </c>
      <c r="B33" s="49" t="b">
        <f>+'NO COSTO STANDARD'!D33=13</f>
        <v>0</v>
      </c>
      <c r="C33" s="49" t="b">
        <f>+'NO COSTO STANDARD'!B33&lt;='NO COSTO STANDARD'!A33</f>
        <v>1</v>
      </c>
      <c r="D33" s="49" t="b">
        <f>AND('NO COSTO STANDARD'!A33&gt;2011,'NO COSTO STANDARD'!D33=5)</f>
        <v>0</v>
      </c>
      <c r="E33" s="49" t="b">
        <f>+'NO COSTO STANDARD'!B33&lt;=2008</f>
        <v>1</v>
      </c>
      <c r="F33" s="49" t="b">
        <f>+'NO COSTO STANDARD'!B33&gt;='NO COSTO STANDARD'!H33</f>
        <v>1</v>
      </c>
      <c r="G33" s="49" t="b">
        <f>+'NO COSTO STANDARD'!H33&lt;2020</f>
        <v>1</v>
      </c>
      <c r="H33" s="49" t="b">
        <f>+'NO COSTO STANDARD'!A33&lt;=0</f>
        <v>1</v>
      </c>
      <c r="I33" s="50" t="b">
        <f t="shared" si="0"/>
        <v>1</v>
      </c>
      <c r="L33" s="48">
        <f t="shared" si="3"/>
        <v>30</v>
      </c>
      <c r="M33" s="49" t="b">
        <f>+'COSTO STANDARD'!D33=6</f>
        <v>0</v>
      </c>
      <c r="N33" s="49" t="b">
        <f>OR('COSTO STANDARD'!A33&lt;2012,'COSTO STANDARD'!A33&lt;=0)</f>
        <v>1</v>
      </c>
      <c r="O33" s="49" t="b">
        <f>+'COSTO STANDARD'!B33&lt;='COSTO STANDARD'!A33</f>
        <v>1</v>
      </c>
      <c r="P33" s="49" t="b">
        <f>+'COSTO STANDARD'!F33&lt;=0</f>
        <v>1</v>
      </c>
      <c r="Q33" s="49" t="b">
        <f>+'COSTO STANDARD'!B33&gt;='COSTO STANDARD'!G33</f>
        <v>1</v>
      </c>
      <c r="R33" s="49" t="b">
        <f>+'COSTO STANDARD'!G33&lt;2020</f>
        <v>1</v>
      </c>
      <c r="S33" s="50" t="b">
        <f t="shared" si="1"/>
        <v>1</v>
      </c>
    </row>
    <row r="34" spans="1:19" x14ac:dyDescent="0.2">
      <c r="A34" s="48">
        <f t="shared" si="2"/>
        <v>31</v>
      </c>
      <c r="B34" s="49" t="b">
        <f>+'NO COSTO STANDARD'!D34=13</f>
        <v>0</v>
      </c>
      <c r="C34" s="49" t="b">
        <f>+'NO COSTO STANDARD'!B34&lt;='NO COSTO STANDARD'!A34</f>
        <v>1</v>
      </c>
      <c r="D34" s="49" t="b">
        <f>AND('NO COSTO STANDARD'!A34&gt;2011,'NO COSTO STANDARD'!D34=5)</f>
        <v>0</v>
      </c>
      <c r="E34" s="49" t="b">
        <f>+'NO COSTO STANDARD'!B34&lt;=2008</f>
        <v>1</v>
      </c>
      <c r="F34" s="49" t="b">
        <f>+'NO COSTO STANDARD'!B34&gt;='NO COSTO STANDARD'!H34</f>
        <v>1</v>
      </c>
      <c r="G34" s="49" t="b">
        <f>+'NO COSTO STANDARD'!H34&lt;2020</f>
        <v>1</v>
      </c>
      <c r="H34" s="49" t="b">
        <f>+'NO COSTO STANDARD'!A34&lt;=0</f>
        <v>1</v>
      </c>
      <c r="I34" s="50" t="b">
        <f t="shared" si="0"/>
        <v>1</v>
      </c>
      <c r="L34" s="48">
        <f t="shared" si="3"/>
        <v>31</v>
      </c>
      <c r="M34" s="49" t="b">
        <f>+'COSTO STANDARD'!D34=6</f>
        <v>0</v>
      </c>
      <c r="N34" s="49" t="b">
        <f>OR('COSTO STANDARD'!A34&lt;2012,'COSTO STANDARD'!A34&lt;=0)</f>
        <v>1</v>
      </c>
      <c r="O34" s="49" t="b">
        <f>+'COSTO STANDARD'!B34&lt;='COSTO STANDARD'!A34</f>
        <v>1</v>
      </c>
      <c r="P34" s="49" t="b">
        <f>+'COSTO STANDARD'!F34&lt;=0</f>
        <v>1</v>
      </c>
      <c r="Q34" s="49" t="b">
        <f>+'COSTO STANDARD'!B34&gt;='COSTO STANDARD'!G34</f>
        <v>1</v>
      </c>
      <c r="R34" s="49" t="b">
        <f>+'COSTO STANDARD'!G34&lt;2020</f>
        <v>1</v>
      </c>
      <c r="S34" s="50" t="b">
        <f t="shared" si="1"/>
        <v>1</v>
      </c>
    </row>
    <row r="35" spans="1:19" x14ac:dyDescent="0.2">
      <c r="A35" s="48">
        <f t="shared" si="2"/>
        <v>32</v>
      </c>
      <c r="B35" s="49" t="b">
        <f>+'NO COSTO STANDARD'!D35=13</f>
        <v>0</v>
      </c>
      <c r="C35" s="49" t="b">
        <f>+'NO COSTO STANDARD'!B35&lt;='NO COSTO STANDARD'!A35</f>
        <v>1</v>
      </c>
      <c r="D35" s="49" t="b">
        <f>AND('NO COSTO STANDARD'!A35&gt;2011,'NO COSTO STANDARD'!D35=5)</f>
        <v>0</v>
      </c>
      <c r="E35" s="49" t="b">
        <f>+'NO COSTO STANDARD'!B35&lt;=2008</f>
        <v>1</v>
      </c>
      <c r="F35" s="49" t="b">
        <f>+'NO COSTO STANDARD'!B35&gt;='NO COSTO STANDARD'!H35</f>
        <v>1</v>
      </c>
      <c r="G35" s="49" t="b">
        <f>+'NO COSTO STANDARD'!H35&lt;2020</f>
        <v>1</v>
      </c>
      <c r="H35" s="49" t="b">
        <f>+'NO COSTO STANDARD'!A35&lt;=0</f>
        <v>1</v>
      </c>
      <c r="I35" s="50" t="b">
        <f t="shared" si="0"/>
        <v>1</v>
      </c>
      <c r="L35" s="48">
        <f t="shared" si="3"/>
        <v>32</v>
      </c>
      <c r="M35" s="49" t="b">
        <f>+'COSTO STANDARD'!D35=6</f>
        <v>0</v>
      </c>
      <c r="N35" s="49" t="b">
        <f>OR('COSTO STANDARD'!A35&lt;2012,'COSTO STANDARD'!A35&lt;=0)</f>
        <v>1</v>
      </c>
      <c r="O35" s="49" t="b">
        <f>+'COSTO STANDARD'!B35&lt;='COSTO STANDARD'!A35</f>
        <v>1</v>
      </c>
      <c r="P35" s="49" t="b">
        <f>+'COSTO STANDARD'!F35&lt;=0</f>
        <v>1</v>
      </c>
      <c r="Q35" s="49" t="b">
        <f>+'COSTO STANDARD'!B35&gt;='COSTO STANDARD'!G35</f>
        <v>1</v>
      </c>
      <c r="R35" s="49" t="b">
        <f>+'COSTO STANDARD'!G35&lt;2020</f>
        <v>1</v>
      </c>
      <c r="S35" s="50" t="b">
        <f t="shared" si="1"/>
        <v>1</v>
      </c>
    </row>
    <row r="36" spans="1:19" x14ac:dyDescent="0.2">
      <c r="A36" s="48">
        <f t="shared" si="2"/>
        <v>33</v>
      </c>
      <c r="B36" s="49" t="b">
        <f>+'NO COSTO STANDARD'!D36=13</f>
        <v>0</v>
      </c>
      <c r="C36" s="49" t="b">
        <f>+'NO COSTO STANDARD'!B36&lt;='NO COSTO STANDARD'!A36</f>
        <v>1</v>
      </c>
      <c r="D36" s="49" t="b">
        <f>AND('NO COSTO STANDARD'!A36&gt;2011,'NO COSTO STANDARD'!D36=5)</f>
        <v>0</v>
      </c>
      <c r="E36" s="49" t="b">
        <f>+'NO COSTO STANDARD'!B36&lt;=2008</f>
        <v>1</v>
      </c>
      <c r="F36" s="49" t="b">
        <f>+'NO COSTO STANDARD'!B36&gt;='NO COSTO STANDARD'!H36</f>
        <v>1</v>
      </c>
      <c r="G36" s="49" t="b">
        <f>+'NO COSTO STANDARD'!H36&lt;2020</f>
        <v>1</v>
      </c>
      <c r="H36" s="49" t="b">
        <f>+'NO COSTO STANDARD'!A36&lt;=0</f>
        <v>1</v>
      </c>
      <c r="I36" s="50" t="b">
        <f t="shared" si="0"/>
        <v>1</v>
      </c>
      <c r="L36" s="48">
        <f t="shared" si="3"/>
        <v>33</v>
      </c>
      <c r="M36" s="49" t="b">
        <f>+'COSTO STANDARD'!D36=6</f>
        <v>0</v>
      </c>
      <c r="N36" s="49" t="b">
        <f>OR('COSTO STANDARD'!A36&lt;2012,'COSTO STANDARD'!A36&lt;=0)</f>
        <v>1</v>
      </c>
      <c r="O36" s="49" t="b">
        <f>+'COSTO STANDARD'!B36&lt;='COSTO STANDARD'!A36</f>
        <v>1</v>
      </c>
      <c r="P36" s="49" t="b">
        <f>+'COSTO STANDARD'!F36&lt;=0</f>
        <v>1</v>
      </c>
      <c r="Q36" s="49" t="b">
        <f>+'COSTO STANDARD'!B36&gt;='COSTO STANDARD'!G36</f>
        <v>1</v>
      </c>
      <c r="R36" s="49" t="b">
        <f>+'COSTO STANDARD'!G36&lt;2020</f>
        <v>1</v>
      </c>
      <c r="S36" s="50" t="b">
        <f t="shared" si="1"/>
        <v>1</v>
      </c>
    </row>
    <row r="37" spans="1:19" x14ac:dyDescent="0.2">
      <c r="A37" s="48">
        <f t="shared" si="2"/>
        <v>34</v>
      </c>
      <c r="B37" s="49" t="b">
        <f>+'NO COSTO STANDARD'!D37=13</f>
        <v>0</v>
      </c>
      <c r="C37" s="49" t="b">
        <f>+'NO COSTO STANDARD'!B37&lt;='NO COSTO STANDARD'!A37</f>
        <v>1</v>
      </c>
      <c r="D37" s="49" t="b">
        <f>AND('NO COSTO STANDARD'!A37&gt;2011,'NO COSTO STANDARD'!D37=5)</f>
        <v>0</v>
      </c>
      <c r="E37" s="49" t="b">
        <f>+'NO COSTO STANDARD'!B37&lt;=2008</f>
        <v>1</v>
      </c>
      <c r="F37" s="49" t="b">
        <f>+'NO COSTO STANDARD'!B37&gt;='NO COSTO STANDARD'!H37</f>
        <v>1</v>
      </c>
      <c r="G37" s="49" t="b">
        <f>+'NO COSTO STANDARD'!H37&lt;2020</f>
        <v>1</v>
      </c>
      <c r="H37" s="49" t="b">
        <f>+'NO COSTO STANDARD'!A37&lt;=0</f>
        <v>1</v>
      </c>
      <c r="I37" s="50" t="b">
        <f t="shared" si="0"/>
        <v>1</v>
      </c>
      <c r="L37" s="48">
        <f t="shared" si="3"/>
        <v>34</v>
      </c>
      <c r="M37" s="49" t="b">
        <f>+'COSTO STANDARD'!D37=6</f>
        <v>0</v>
      </c>
      <c r="N37" s="49" t="b">
        <f>OR('COSTO STANDARD'!A37&lt;2012,'COSTO STANDARD'!A37&lt;=0)</f>
        <v>1</v>
      </c>
      <c r="O37" s="49" t="b">
        <f>+'COSTO STANDARD'!B37&lt;='COSTO STANDARD'!A37</f>
        <v>1</v>
      </c>
      <c r="P37" s="49" t="b">
        <f>+'COSTO STANDARD'!F37&lt;=0</f>
        <v>1</v>
      </c>
      <c r="Q37" s="49" t="b">
        <f>+'COSTO STANDARD'!B37&gt;='COSTO STANDARD'!G37</f>
        <v>1</v>
      </c>
      <c r="R37" s="49" t="b">
        <f>+'COSTO STANDARD'!G37&lt;2020</f>
        <v>1</v>
      </c>
      <c r="S37" s="50" t="b">
        <f t="shared" si="1"/>
        <v>1</v>
      </c>
    </row>
    <row r="38" spans="1:19" x14ac:dyDescent="0.2">
      <c r="A38" s="48">
        <f t="shared" si="2"/>
        <v>35</v>
      </c>
      <c r="B38" s="49" t="b">
        <f>+'NO COSTO STANDARD'!D38=13</f>
        <v>0</v>
      </c>
      <c r="C38" s="49" t="b">
        <f>+'NO COSTO STANDARD'!B38&lt;='NO COSTO STANDARD'!A38</f>
        <v>1</v>
      </c>
      <c r="D38" s="49" t="b">
        <f>AND('NO COSTO STANDARD'!A38&gt;2011,'NO COSTO STANDARD'!D38=5)</f>
        <v>0</v>
      </c>
      <c r="E38" s="49" t="b">
        <f>+'NO COSTO STANDARD'!B38&lt;=2008</f>
        <v>1</v>
      </c>
      <c r="F38" s="49" t="b">
        <f>+'NO COSTO STANDARD'!B38&gt;='NO COSTO STANDARD'!H38</f>
        <v>1</v>
      </c>
      <c r="G38" s="49" t="b">
        <f>+'NO COSTO STANDARD'!H38&lt;2020</f>
        <v>1</v>
      </c>
      <c r="H38" s="49" t="b">
        <f>+'NO COSTO STANDARD'!A38&lt;=0</f>
        <v>1</v>
      </c>
      <c r="I38" s="50" t="b">
        <f t="shared" si="0"/>
        <v>1</v>
      </c>
      <c r="L38" s="48">
        <f t="shared" si="3"/>
        <v>35</v>
      </c>
      <c r="M38" s="49" t="b">
        <f>+'COSTO STANDARD'!D38=6</f>
        <v>0</v>
      </c>
      <c r="N38" s="49" t="b">
        <f>OR('COSTO STANDARD'!A38&lt;2012,'COSTO STANDARD'!A38&lt;=0)</f>
        <v>1</v>
      </c>
      <c r="O38" s="49" t="b">
        <f>+'COSTO STANDARD'!B38&lt;='COSTO STANDARD'!A38</f>
        <v>1</v>
      </c>
      <c r="P38" s="49" t="b">
        <f>+'COSTO STANDARD'!F38&lt;=0</f>
        <v>1</v>
      </c>
      <c r="Q38" s="49" t="b">
        <f>+'COSTO STANDARD'!B38&gt;='COSTO STANDARD'!G38</f>
        <v>1</v>
      </c>
      <c r="R38" s="49" t="b">
        <f>+'COSTO STANDARD'!G38&lt;2020</f>
        <v>1</v>
      </c>
      <c r="S38" s="50" t="b">
        <f t="shared" si="1"/>
        <v>1</v>
      </c>
    </row>
    <row r="39" spans="1:19" x14ac:dyDescent="0.2">
      <c r="A39" s="48">
        <f t="shared" si="2"/>
        <v>36</v>
      </c>
      <c r="B39" s="49" t="b">
        <f>+'NO COSTO STANDARD'!D39=13</f>
        <v>0</v>
      </c>
      <c r="C39" s="49" t="b">
        <f>+'NO COSTO STANDARD'!B39&lt;='NO COSTO STANDARD'!A39</f>
        <v>1</v>
      </c>
      <c r="D39" s="49" t="b">
        <f>AND('NO COSTO STANDARD'!A39&gt;2011,'NO COSTO STANDARD'!D39=5)</f>
        <v>0</v>
      </c>
      <c r="E39" s="49" t="b">
        <f>+'NO COSTO STANDARD'!B39&lt;=2008</f>
        <v>1</v>
      </c>
      <c r="F39" s="49" t="b">
        <f>+'NO COSTO STANDARD'!B39&gt;='NO COSTO STANDARD'!H39</f>
        <v>1</v>
      </c>
      <c r="G39" s="49" t="b">
        <f>+'NO COSTO STANDARD'!H39&lt;2020</f>
        <v>1</v>
      </c>
      <c r="H39" s="49" t="b">
        <f>+'NO COSTO STANDARD'!A39&lt;=0</f>
        <v>1</v>
      </c>
      <c r="I39" s="50" t="b">
        <f t="shared" si="0"/>
        <v>1</v>
      </c>
      <c r="L39" s="48">
        <f t="shared" si="3"/>
        <v>36</v>
      </c>
      <c r="M39" s="49" t="b">
        <f>+'COSTO STANDARD'!D39=6</f>
        <v>0</v>
      </c>
      <c r="N39" s="49" t="b">
        <f>OR('COSTO STANDARD'!A39&lt;2012,'COSTO STANDARD'!A39&lt;=0)</f>
        <v>1</v>
      </c>
      <c r="O39" s="49" t="b">
        <f>+'COSTO STANDARD'!B39&lt;='COSTO STANDARD'!A39</f>
        <v>1</v>
      </c>
      <c r="P39" s="49" t="b">
        <f>+'COSTO STANDARD'!F39&lt;=0</f>
        <v>1</v>
      </c>
      <c r="Q39" s="49" t="b">
        <f>+'COSTO STANDARD'!B39&gt;='COSTO STANDARD'!G39</f>
        <v>1</v>
      </c>
      <c r="R39" s="49" t="b">
        <f>+'COSTO STANDARD'!G39&lt;2020</f>
        <v>1</v>
      </c>
      <c r="S39" s="50" t="b">
        <f t="shared" si="1"/>
        <v>1</v>
      </c>
    </row>
    <row r="40" spans="1:19" x14ac:dyDescent="0.2">
      <c r="A40" s="48">
        <f t="shared" si="2"/>
        <v>37</v>
      </c>
      <c r="B40" s="49" t="b">
        <f>+'NO COSTO STANDARD'!D40=13</f>
        <v>0</v>
      </c>
      <c r="C40" s="49" t="b">
        <f>+'NO COSTO STANDARD'!B40&lt;='NO COSTO STANDARD'!A40</f>
        <v>1</v>
      </c>
      <c r="D40" s="49" t="b">
        <f>AND('NO COSTO STANDARD'!A40&gt;2011,'NO COSTO STANDARD'!D40=5)</f>
        <v>0</v>
      </c>
      <c r="E40" s="49" t="b">
        <f>+'NO COSTO STANDARD'!B40&lt;=2008</f>
        <v>1</v>
      </c>
      <c r="F40" s="49" t="b">
        <f>+'NO COSTO STANDARD'!B40&gt;='NO COSTO STANDARD'!H40</f>
        <v>1</v>
      </c>
      <c r="G40" s="49" t="b">
        <f>+'NO COSTO STANDARD'!H40&lt;2020</f>
        <v>1</v>
      </c>
      <c r="H40" s="49" t="b">
        <f>+'NO COSTO STANDARD'!A40&lt;=0</f>
        <v>1</v>
      </c>
      <c r="I40" s="50" t="b">
        <f t="shared" si="0"/>
        <v>1</v>
      </c>
      <c r="L40" s="48">
        <f t="shared" si="3"/>
        <v>37</v>
      </c>
      <c r="M40" s="49" t="b">
        <f>+'COSTO STANDARD'!D40=6</f>
        <v>0</v>
      </c>
      <c r="N40" s="49" t="b">
        <f>OR('COSTO STANDARD'!A40&lt;2012,'COSTO STANDARD'!A40&lt;=0)</f>
        <v>1</v>
      </c>
      <c r="O40" s="49" t="b">
        <f>+'COSTO STANDARD'!B40&lt;='COSTO STANDARD'!A40</f>
        <v>1</v>
      </c>
      <c r="P40" s="49" t="b">
        <f>+'COSTO STANDARD'!F40&lt;=0</f>
        <v>1</v>
      </c>
      <c r="Q40" s="49" t="b">
        <f>+'COSTO STANDARD'!B40&gt;='COSTO STANDARD'!G40</f>
        <v>1</v>
      </c>
      <c r="R40" s="49" t="b">
        <f>+'COSTO STANDARD'!G40&lt;2020</f>
        <v>1</v>
      </c>
      <c r="S40" s="50" t="b">
        <f t="shared" si="1"/>
        <v>1</v>
      </c>
    </row>
    <row r="41" spans="1:19" x14ac:dyDescent="0.2">
      <c r="A41" s="48">
        <f t="shared" si="2"/>
        <v>38</v>
      </c>
      <c r="B41" s="49" t="b">
        <f>+'NO COSTO STANDARD'!D41=13</f>
        <v>0</v>
      </c>
      <c r="C41" s="49" t="b">
        <f>+'NO COSTO STANDARD'!B41&lt;='NO COSTO STANDARD'!A41</f>
        <v>1</v>
      </c>
      <c r="D41" s="49" t="b">
        <f>AND('NO COSTO STANDARD'!A41&gt;2011,'NO COSTO STANDARD'!D41=5)</f>
        <v>0</v>
      </c>
      <c r="E41" s="49" t="b">
        <f>+'NO COSTO STANDARD'!B41&lt;=2008</f>
        <v>1</v>
      </c>
      <c r="F41" s="49" t="b">
        <f>+'NO COSTO STANDARD'!B41&gt;='NO COSTO STANDARD'!H41</f>
        <v>1</v>
      </c>
      <c r="G41" s="49" t="b">
        <f>+'NO COSTO STANDARD'!H41&lt;2020</f>
        <v>1</v>
      </c>
      <c r="H41" s="49" t="b">
        <f>+'NO COSTO STANDARD'!A41&lt;=0</f>
        <v>1</v>
      </c>
      <c r="I41" s="50" t="b">
        <f t="shared" si="0"/>
        <v>1</v>
      </c>
      <c r="L41" s="48">
        <f t="shared" si="3"/>
        <v>38</v>
      </c>
      <c r="M41" s="49" t="b">
        <f>+'COSTO STANDARD'!D41=6</f>
        <v>0</v>
      </c>
      <c r="N41" s="49" t="b">
        <f>OR('COSTO STANDARD'!A41&lt;2012,'COSTO STANDARD'!A41&lt;=0)</f>
        <v>1</v>
      </c>
      <c r="O41" s="49" t="b">
        <f>+'COSTO STANDARD'!B41&lt;='COSTO STANDARD'!A41</f>
        <v>1</v>
      </c>
      <c r="P41" s="49" t="b">
        <f>+'COSTO STANDARD'!F41&lt;=0</f>
        <v>1</v>
      </c>
      <c r="Q41" s="49" t="b">
        <f>+'COSTO STANDARD'!B41&gt;='COSTO STANDARD'!G41</f>
        <v>1</v>
      </c>
      <c r="R41" s="49" t="b">
        <f>+'COSTO STANDARD'!G41&lt;2020</f>
        <v>1</v>
      </c>
      <c r="S41" s="50" t="b">
        <f t="shared" si="1"/>
        <v>1</v>
      </c>
    </row>
    <row r="42" spans="1:19" x14ac:dyDescent="0.2">
      <c r="A42" s="48">
        <f t="shared" si="2"/>
        <v>39</v>
      </c>
      <c r="B42" s="49" t="b">
        <f>+'NO COSTO STANDARD'!D42=13</f>
        <v>0</v>
      </c>
      <c r="C42" s="49" t="b">
        <f>+'NO COSTO STANDARD'!B42&lt;='NO COSTO STANDARD'!A42</f>
        <v>1</v>
      </c>
      <c r="D42" s="49" t="b">
        <f>AND('NO COSTO STANDARD'!A42&gt;2011,'NO COSTO STANDARD'!D42=5)</f>
        <v>0</v>
      </c>
      <c r="E42" s="49" t="b">
        <f>+'NO COSTO STANDARD'!B42&lt;=2008</f>
        <v>1</v>
      </c>
      <c r="F42" s="49" t="b">
        <f>+'NO COSTO STANDARD'!B42&gt;='NO COSTO STANDARD'!H42</f>
        <v>1</v>
      </c>
      <c r="G42" s="49" t="b">
        <f>+'NO COSTO STANDARD'!H42&lt;2020</f>
        <v>1</v>
      </c>
      <c r="H42" s="49" t="b">
        <f>+'NO COSTO STANDARD'!A42&lt;=0</f>
        <v>1</v>
      </c>
      <c r="I42" s="50" t="b">
        <f t="shared" si="0"/>
        <v>1</v>
      </c>
      <c r="L42" s="48">
        <f t="shared" si="3"/>
        <v>39</v>
      </c>
      <c r="M42" s="49" t="b">
        <f>+'COSTO STANDARD'!D42=6</f>
        <v>0</v>
      </c>
      <c r="N42" s="49" t="b">
        <f>OR('COSTO STANDARD'!A42&lt;2012,'COSTO STANDARD'!A42&lt;=0)</f>
        <v>1</v>
      </c>
      <c r="O42" s="49" t="b">
        <f>+'COSTO STANDARD'!B42&lt;='COSTO STANDARD'!A42</f>
        <v>1</v>
      </c>
      <c r="P42" s="49" t="b">
        <f>+'COSTO STANDARD'!F42&lt;=0</f>
        <v>1</v>
      </c>
      <c r="Q42" s="49" t="b">
        <f>+'COSTO STANDARD'!B42&gt;='COSTO STANDARD'!G42</f>
        <v>1</v>
      </c>
      <c r="R42" s="49" t="b">
        <f>+'COSTO STANDARD'!G42&lt;2020</f>
        <v>1</v>
      </c>
      <c r="S42" s="50" t="b">
        <f t="shared" si="1"/>
        <v>1</v>
      </c>
    </row>
    <row r="43" spans="1:19" x14ac:dyDescent="0.2">
      <c r="A43" s="48">
        <f t="shared" si="2"/>
        <v>40</v>
      </c>
      <c r="B43" s="49" t="b">
        <f>+'NO COSTO STANDARD'!D43=13</f>
        <v>0</v>
      </c>
      <c r="C43" s="49" t="b">
        <f>+'NO COSTO STANDARD'!B43&lt;='NO COSTO STANDARD'!A43</f>
        <v>1</v>
      </c>
      <c r="D43" s="49" t="b">
        <f>AND('NO COSTO STANDARD'!A43&gt;2011,'NO COSTO STANDARD'!D43=5)</f>
        <v>0</v>
      </c>
      <c r="E43" s="49" t="b">
        <f>+'NO COSTO STANDARD'!B43&lt;=2008</f>
        <v>1</v>
      </c>
      <c r="F43" s="49" t="b">
        <f>+'NO COSTO STANDARD'!B43&gt;='NO COSTO STANDARD'!H43</f>
        <v>1</v>
      </c>
      <c r="G43" s="49" t="b">
        <f>+'NO COSTO STANDARD'!H43&lt;2020</f>
        <v>1</v>
      </c>
      <c r="H43" s="49" t="b">
        <f>+'NO COSTO STANDARD'!A43&lt;=0</f>
        <v>1</v>
      </c>
      <c r="I43" s="50" t="b">
        <f t="shared" si="0"/>
        <v>1</v>
      </c>
      <c r="L43" s="48">
        <f t="shared" si="3"/>
        <v>40</v>
      </c>
      <c r="M43" s="49" t="b">
        <f>+'COSTO STANDARD'!D43=6</f>
        <v>0</v>
      </c>
      <c r="N43" s="49" t="b">
        <f>OR('COSTO STANDARD'!A43&lt;2012,'COSTO STANDARD'!A43&lt;=0)</f>
        <v>1</v>
      </c>
      <c r="O43" s="49" t="b">
        <f>+'COSTO STANDARD'!B43&lt;='COSTO STANDARD'!A43</f>
        <v>1</v>
      </c>
      <c r="P43" s="49" t="b">
        <f>+'COSTO STANDARD'!F43&lt;=0</f>
        <v>1</v>
      </c>
      <c r="Q43" s="49" t="b">
        <f>+'COSTO STANDARD'!B43&gt;='COSTO STANDARD'!G43</f>
        <v>1</v>
      </c>
      <c r="R43" s="49" t="b">
        <f>+'COSTO STANDARD'!G43&lt;2020</f>
        <v>1</v>
      </c>
      <c r="S43" s="50" t="b">
        <f t="shared" si="1"/>
        <v>1</v>
      </c>
    </row>
    <row r="44" spans="1:19" x14ac:dyDescent="0.2">
      <c r="A44" s="48">
        <f t="shared" si="2"/>
        <v>41</v>
      </c>
      <c r="B44" s="49" t="b">
        <f>+'NO COSTO STANDARD'!D44=13</f>
        <v>0</v>
      </c>
      <c r="C44" s="49" t="b">
        <f>+'NO COSTO STANDARD'!B44&lt;='NO COSTO STANDARD'!A44</f>
        <v>1</v>
      </c>
      <c r="D44" s="49" t="b">
        <f>AND('NO COSTO STANDARD'!A44&gt;2011,'NO COSTO STANDARD'!D44=5)</f>
        <v>0</v>
      </c>
      <c r="E44" s="49" t="b">
        <f>+'NO COSTO STANDARD'!B44&lt;=2008</f>
        <v>1</v>
      </c>
      <c r="F44" s="49" t="b">
        <f>+'NO COSTO STANDARD'!B44&gt;='NO COSTO STANDARD'!H44</f>
        <v>1</v>
      </c>
      <c r="G44" s="49" t="b">
        <f>+'NO COSTO STANDARD'!H44&lt;2020</f>
        <v>1</v>
      </c>
      <c r="H44" s="49" t="b">
        <f>+'NO COSTO STANDARD'!A44&lt;=0</f>
        <v>1</v>
      </c>
      <c r="I44" s="50" t="b">
        <f t="shared" si="0"/>
        <v>1</v>
      </c>
      <c r="L44" s="48">
        <f t="shared" si="3"/>
        <v>41</v>
      </c>
      <c r="M44" s="49" t="b">
        <f>+'COSTO STANDARD'!D44=6</f>
        <v>0</v>
      </c>
      <c r="N44" s="49" t="b">
        <f>OR('COSTO STANDARD'!A44&lt;2012,'COSTO STANDARD'!A44&lt;=0)</f>
        <v>1</v>
      </c>
      <c r="O44" s="49" t="b">
        <f>+'COSTO STANDARD'!B44&lt;='COSTO STANDARD'!A44</f>
        <v>1</v>
      </c>
      <c r="P44" s="49" t="b">
        <f>+'COSTO STANDARD'!F44&lt;=0</f>
        <v>1</v>
      </c>
      <c r="Q44" s="49" t="b">
        <f>+'COSTO STANDARD'!B44&gt;='COSTO STANDARD'!G44</f>
        <v>1</v>
      </c>
      <c r="R44" s="49" t="b">
        <f>+'COSTO STANDARD'!G44&lt;2020</f>
        <v>1</v>
      </c>
      <c r="S44" s="50" t="b">
        <f t="shared" si="1"/>
        <v>1</v>
      </c>
    </row>
    <row r="45" spans="1:19" x14ac:dyDescent="0.2">
      <c r="A45" s="48">
        <f t="shared" si="2"/>
        <v>42</v>
      </c>
      <c r="B45" s="49" t="b">
        <f>+'NO COSTO STANDARD'!D45=13</f>
        <v>0</v>
      </c>
      <c r="C45" s="49" t="b">
        <f>+'NO COSTO STANDARD'!B45&lt;='NO COSTO STANDARD'!A45</f>
        <v>1</v>
      </c>
      <c r="D45" s="49" t="b">
        <f>AND('NO COSTO STANDARD'!A45&gt;2011,'NO COSTO STANDARD'!D45=5)</f>
        <v>0</v>
      </c>
      <c r="E45" s="49" t="b">
        <f>+'NO COSTO STANDARD'!B45&lt;=2008</f>
        <v>1</v>
      </c>
      <c r="F45" s="49" t="b">
        <f>+'NO COSTO STANDARD'!B45&gt;='NO COSTO STANDARD'!H45</f>
        <v>1</v>
      </c>
      <c r="G45" s="49" t="b">
        <f>+'NO COSTO STANDARD'!H45&lt;2020</f>
        <v>1</v>
      </c>
      <c r="H45" s="49" t="b">
        <f>+'NO COSTO STANDARD'!A45&lt;=0</f>
        <v>1</v>
      </c>
      <c r="I45" s="50" t="b">
        <f t="shared" si="0"/>
        <v>1</v>
      </c>
      <c r="L45" s="48">
        <f t="shared" si="3"/>
        <v>42</v>
      </c>
      <c r="M45" s="49" t="b">
        <f>+'COSTO STANDARD'!D45=6</f>
        <v>0</v>
      </c>
      <c r="N45" s="49" t="b">
        <f>OR('COSTO STANDARD'!A45&lt;2012,'COSTO STANDARD'!A45&lt;=0)</f>
        <v>1</v>
      </c>
      <c r="O45" s="49" t="b">
        <f>+'COSTO STANDARD'!B45&lt;='COSTO STANDARD'!A45</f>
        <v>1</v>
      </c>
      <c r="P45" s="49" t="b">
        <f>+'COSTO STANDARD'!F45&lt;=0</f>
        <v>1</v>
      </c>
      <c r="Q45" s="49" t="b">
        <f>+'COSTO STANDARD'!B45&gt;='COSTO STANDARD'!G45</f>
        <v>1</v>
      </c>
      <c r="R45" s="49" t="b">
        <f>+'COSTO STANDARD'!G45&lt;2020</f>
        <v>1</v>
      </c>
      <c r="S45" s="50" t="b">
        <f t="shared" si="1"/>
        <v>1</v>
      </c>
    </row>
    <row r="46" spans="1:19" x14ac:dyDescent="0.2">
      <c r="A46" s="48">
        <f t="shared" si="2"/>
        <v>43</v>
      </c>
      <c r="B46" s="49" t="b">
        <f>+'NO COSTO STANDARD'!D46=13</f>
        <v>0</v>
      </c>
      <c r="C46" s="49" t="b">
        <f>+'NO COSTO STANDARD'!B46&lt;='NO COSTO STANDARD'!A46</f>
        <v>1</v>
      </c>
      <c r="D46" s="49" t="b">
        <f>AND('NO COSTO STANDARD'!A46&gt;2011,'NO COSTO STANDARD'!D46=5)</f>
        <v>0</v>
      </c>
      <c r="E46" s="49" t="b">
        <f>+'NO COSTO STANDARD'!B46&lt;=2008</f>
        <v>1</v>
      </c>
      <c r="F46" s="49" t="b">
        <f>+'NO COSTO STANDARD'!B46&gt;='NO COSTO STANDARD'!H46</f>
        <v>1</v>
      </c>
      <c r="G46" s="49" t="b">
        <f>+'NO COSTO STANDARD'!H46&lt;2020</f>
        <v>1</v>
      </c>
      <c r="H46" s="49" t="b">
        <f>+'NO COSTO STANDARD'!A46&lt;=0</f>
        <v>1</v>
      </c>
      <c r="I46" s="50" t="b">
        <f t="shared" si="0"/>
        <v>1</v>
      </c>
      <c r="L46" s="48">
        <f t="shared" si="3"/>
        <v>43</v>
      </c>
      <c r="M46" s="49" t="b">
        <f>+'COSTO STANDARD'!D46=6</f>
        <v>0</v>
      </c>
      <c r="N46" s="49" t="b">
        <f>OR('COSTO STANDARD'!A46&lt;2012,'COSTO STANDARD'!A46&lt;=0)</f>
        <v>1</v>
      </c>
      <c r="O46" s="49" t="b">
        <f>+'COSTO STANDARD'!B46&lt;='COSTO STANDARD'!A46</f>
        <v>1</v>
      </c>
      <c r="P46" s="49" t="b">
        <f>+'COSTO STANDARD'!F46&lt;=0</f>
        <v>1</v>
      </c>
      <c r="Q46" s="49" t="b">
        <f>+'COSTO STANDARD'!B46&gt;='COSTO STANDARD'!G46</f>
        <v>1</v>
      </c>
      <c r="R46" s="49" t="b">
        <f>+'COSTO STANDARD'!G46&lt;2020</f>
        <v>1</v>
      </c>
      <c r="S46" s="50" t="b">
        <f t="shared" si="1"/>
        <v>1</v>
      </c>
    </row>
    <row r="47" spans="1:19" x14ac:dyDescent="0.2">
      <c r="A47" s="48">
        <f t="shared" si="2"/>
        <v>44</v>
      </c>
      <c r="B47" s="49" t="b">
        <f>+'NO COSTO STANDARD'!D47=13</f>
        <v>0</v>
      </c>
      <c r="C47" s="49" t="b">
        <f>+'NO COSTO STANDARD'!B47&lt;='NO COSTO STANDARD'!A47</f>
        <v>1</v>
      </c>
      <c r="D47" s="49" t="b">
        <f>AND('NO COSTO STANDARD'!A47&gt;2011,'NO COSTO STANDARD'!D47=5)</f>
        <v>0</v>
      </c>
      <c r="E47" s="49" t="b">
        <f>+'NO COSTO STANDARD'!B47&lt;=2008</f>
        <v>1</v>
      </c>
      <c r="F47" s="49" t="b">
        <f>+'NO COSTO STANDARD'!B47&gt;='NO COSTO STANDARD'!H47</f>
        <v>1</v>
      </c>
      <c r="G47" s="49" t="b">
        <f>+'NO COSTO STANDARD'!H47&lt;2020</f>
        <v>1</v>
      </c>
      <c r="H47" s="49" t="b">
        <f>+'NO COSTO STANDARD'!A47&lt;=0</f>
        <v>1</v>
      </c>
      <c r="I47" s="50" t="b">
        <f t="shared" si="0"/>
        <v>1</v>
      </c>
      <c r="L47" s="48">
        <f t="shared" si="3"/>
        <v>44</v>
      </c>
      <c r="M47" s="49" t="b">
        <f>+'COSTO STANDARD'!D47=6</f>
        <v>0</v>
      </c>
      <c r="N47" s="49" t="b">
        <f>OR('COSTO STANDARD'!A47&lt;2012,'COSTO STANDARD'!A47&lt;=0)</f>
        <v>1</v>
      </c>
      <c r="O47" s="49" t="b">
        <f>+'COSTO STANDARD'!B47&lt;='COSTO STANDARD'!A47</f>
        <v>1</v>
      </c>
      <c r="P47" s="49" t="b">
        <f>+'COSTO STANDARD'!F47&lt;=0</f>
        <v>1</v>
      </c>
      <c r="Q47" s="49" t="b">
        <f>+'COSTO STANDARD'!B47&gt;='COSTO STANDARD'!G47</f>
        <v>1</v>
      </c>
      <c r="R47" s="49" t="b">
        <f>+'COSTO STANDARD'!G47&lt;2020</f>
        <v>1</v>
      </c>
      <c r="S47" s="50" t="b">
        <f t="shared" si="1"/>
        <v>1</v>
      </c>
    </row>
    <row r="48" spans="1:19" x14ac:dyDescent="0.2">
      <c r="A48" s="48">
        <f t="shared" si="2"/>
        <v>45</v>
      </c>
      <c r="B48" s="49" t="b">
        <f>+'NO COSTO STANDARD'!D48=13</f>
        <v>0</v>
      </c>
      <c r="C48" s="49" t="b">
        <f>+'NO COSTO STANDARD'!B48&lt;='NO COSTO STANDARD'!A48</f>
        <v>1</v>
      </c>
      <c r="D48" s="49" t="b">
        <f>AND('NO COSTO STANDARD'!A48&gt;2011,'NO COSTO STANDARD'!D48=5)</f>
        <v>0</v>
      </c>
      <c r="E48" s="49" t="b">
        <f>+'NO COSTO STANDARD'!B48&lt;=2008</f>
        <v>1</v>
      </c>
      <c r="F48" s="49" t="b">
        <f>+'NO COSTO STANDARD'!B48&gt;='NO COSTO STANDARD'!H48</f>
        <v>1</v>
      </c>
      <c r="G48" s="49" t="b">
        <f>+'NO COSTO STANDARD'!H48&lt;2020</f>
        <v>1</v>
      </c>
      <c r="H48" s="49" t="b">
        <f>+'NO COSTO STANDARD'!A48&lt;=0</f>
        <v>1</v>
      </c>
      <c r="I48" s="50" t="b">
        <f t="shared" si="0"/>
        <v>1</v>
      </c>
      <c r="L48" s="48">
        <f t="shared" si="3"/>
        <v>45</v>
      </c>
      <c r="M48" s="49" t="b">
        <f>+'COSTO STANDARD'!D48=6</f>
        <v>0</v>
      </c>
      <c r="N48" s="49" t="b">
        <f>OR('COSTO STANDARD'!A48&lt;2012,'COSTO STANDARD'!A48&lt;=0)</f>
        <v>1</v>
      </c>
      <c r="O48" s="49" t="b">
        <f>+'COSTO STANDARD'!B48&lt;='COSTO STANDARD'!A48</f>
        <v>1</v>
      </c>
      <c r="P48" s="49" t="b">
        <f>+'COSTO STANDARD'!F48&lt;=0</f>
        <v>1</v>
      </c>
      <c r="Q48" s="49" t="b">
        <f>+'COSTO STANDARD'!B48&gt;='COSTO STANDARD'!G48</f>
        <v>1</v>
      </c>
      <c r="R48" s="49" t="b">
        <f>+'COSTO STANDARD'!G48&lt;2020</f>
        <v>1</v>
      </c>
      <c r="S48" s="50" t="b">
        <f t="shared" si="1"/>
        <v>1</v>
      </c>
    </row>
    <row r="49" spans="1:19" x14ac:dyDescent="0.2">
      <c r="A49" s="48">
        <f t="shared" si="2"/>
        <v>46</v>
      </c>
      <c r="B49" s="49" t="b">
        <f>+'NO COSTO STANDARD'!D49=13</f>
        <v>0</v>
      </c>
      <c r="C49" s="49" t="b">
        <f>+'NO COSTO STANDARD'!B49&lt;='NO COSTO STANDARD'!A49</f>
        <v>1</v>
      </c>
      <c r="D49" s="49" t="b">
        <f>AND('NO COSTO STANDARD'!A49&gt;2011,'NO COSTO STANDARD'!D49=5)</f>
        <v>0</v>
      </c>
      <c r="E49" s="49" t="b">
        <f>+'NO COSTO STANDARD'!B49&lt;=2008</f>
        <v>1</v>
      </c>
      <c r="F49" s="49" t="b">
        <f>+'NO COSTO STANDARD'!B49&gt;='NO COSTO STANDARD'!H49</f>
        <v>1</v>
      </c>
      <c r="G49" s="49" t="b">
        <f>+'NO COSTO STANDARD'!H49&lt;2020</f>
        <v>1</v>
      </c>
      <c r="H49" s="49" t="b">
        <f>+'NO COSTO STANDARD'!A49&lt;=0</f>
        <v>1</v>
      </c>
      <c r="I49" s="50" t="b">
        <f t="shared" si="0"/>
        <v>1</v>
      </c>
      <c r="L49" s="48">
        <f t="shared" si="3"/>
        <v>46</v>
      </c>
      <c r="M49" s="49" t="b">
        <f>+'COSTO STANDARD'!D49=6</f>
        <v>0</v>
      </c>
      <c r="N49" s="49" t="b">
        <f>OR('COSTO STANDARD'!A49&lt;2012,'COSTO STANDARD'!A49&lt;=0)</f>
        <v>1</v>
      </c>
      <c r="O49" s="49" t="b">
        <f>+'COSTO STANDARD'!B49&lt;='COSTO STANDARD'!A49</f>
        <v>1</v>
      </c>
      <c r="P49" s="49" t="b">
        <f>+'COSTO STANDARD'!F49&lt;=0</f>
        <v>1</v>
      </c>
      <c r="Q49" s="49" t="b">
        <f>+'COSTO STANDARD'!B49&gt;='COSTO STANDARD'!G49</f>
        <v>1</v>
      </c>
      <c r="R49" s="49" t="b">
        <f>+'COSTO STANDARD'!G49&lt;2020</f>
        <v>1</v>
      </c>
      <c r="S49" s="50" t="b">
        <f t="shared" si="1"/>
        <v>1</v>
      </c>
    </row>
    <row r="50" spans="1:19" x14ac:dyDescent="0.2">
      <c r="A50" s="48">
        <f t="shared" si="2"/>
        <v>47</v>
      </c>
      <c r="B50" s="49" t="b">
        <f>+'NO COSTO STANDARD'!D50=13</f>
        <v>0</v>
      </c>
      <c r="C50" s="49" t="b">
        <f>+'NO COSTO STANDARD'!B50&lt;='NO COSTO STANDARD'!A50</f>
        <v>1</v>
      </c>
      <c r="D50" s="49" t="b">
        <f>AND('NO COSTO STANDARD'!A50&gt;2011,'NO COSTO STANDARD'!D50=5)</f>
        <v>0</v>
      </c>
      <c r="E50" s="49" t="b">
        <f>+'NO COSTO STANDARD'!B50&lt;=2008</f>
        <v>1</v>
      </c>
      <c r="F50" s="49" t="b">
        <f>+'NO COSTO STANDARD'!B50&gt;='NO COSTO STANDARD'!H50</f>
        <v>1</v>
      </c>
      <c r="G50" s="49" t="b">
        <f>+'NO COSTO STANDARD'!H50&lt;2020</f>
        <v>1</v>
      </c>
      <c r="H50" s="49" t="b">
        <f>+'NO COSTO STANDARD'!A50&lt;=0</f>
        <v>1</v>
      </c>
      <c r="I50" s="50" t="b">
        <f t="shared" si="0"/>
        <v>1</v>
      </c>
      <c r="L50" s="48">
        <f t="shared" si="3"/>
        <v>47</v>
      </c>
      <c r="M50" s="49" t="b">
        <f>+'COSTO STANDARD'!D50=6</f>
        <v>0</v>
      </c>
      <c r="N50" s="49" t="b">
        <f>OR('COSTO STANDARD'!A50&lt;2012,'COSTO STANDARD'!A50&lt;=0)</f>
        <v>1</v>
      </c>
      <c r="O50" s="49" t="b">
        <f>+'COSTO STANDARD'!B50&lt;='COSTO STANDARD'!A50</f>
        <v>1</v>
      </c>
      <c r="P50" s="49" t="b">
        <f>+'COSTO STANDARD'!F50&lt;=0</f>
        <v>1</v>
      </c>
      <c r="Q50" s="49" t="b">
        <f>+'COSTO STANDARD'!B50&gt;='COSTO STANDARD'!G50</f>
        <v>1</v>
      </c>
      <c r="R50" s="49" t="b">
        <f>+'COSTO STANDARD'!G50&lt;2020</f>
        <v>1</v>
      </c>
      <c r="S50" s="50" t="b">
        <f t="shared" si="1"/>
        <v>1</v>
      </c>
    </row>
    <row r="51" spans="1:19" x14ac:dyDescent="0.2">
      <c r="A51" s="48">
        <f t="shared" si="2"/>
        <v>48</v>
      </c>
      <c r="B51" s="49" t="b">
        <f>+'NO COSTO STANDARD'!D51=13</f>
        <v>0</v>
      </c>
      <c r="C51" s="49" t="b">
        <f>+'NO COSTO STANDARD'!B51&lt;='NO COSTO STANDARD'!A51</f>
        <v>1</v>
      </c>
      <c r="D51" s="49" t="b">
        <f>AND('NO COSTO STANDARD'!A51&gt;2011,'NO COSTO STANDARD'!D51=5)</f>
        <v>0</v>
      </c>
      <c r="E51" s="49" t="b">
        <f>+'NO COSTO STANDARD'!B51&lt;=2008</f>
        <v>1</v>
      </c>
      <c r="F51" s="49" t="b">
        <f>+'NO COSTO STANDARD'!B51&gt;='NO COSTO STANDARD'!H51</f>
        <v>1</v>
      </c>
      <c r="G51" s="49" t="b">
        <f>+'NO COSTO STANDARD'!H51&lt;2020</f>
        <v>1</v>
      </c>
      <c r="H51" s="49" t="b">
        <f>+'NO COSTO STANDARD'!A51&lt;=0</f>
        <v>1</v>
      </c>
      <c r="I51" s="50" t="b">
        <f t="shared" si="0"/>
        <v>1</v>
      </c>
      <c r="L51" s="48">
        <f t="shared" si="3"/>
        <v>48</v>
      </c>
      <c r="M51" s="49" t="b">
        <f>+'COSTO STANDARD'!D51=6</f>
        <v>0</v>
      </c>
      <c r="N51" s="49" t="b">
        <f>OR('COSTO STANDARD'!A51&lt;2012,'COSTO STANDARD'!A51&lt;=0)</f>
        <v>1</v>
      </c>
      <c r="O51" s="49" t="b">
        <f>+'COSTO STANDARD'!B51&lt;='COSTO STANDARD'!A51</f>
        <v>1</v>
      </c>
      <c r="P51" s="49" t="b">
        <f>+'COSTO STANDARD'!F51&lt;=0</f>
        <v>1</v>
      </c>
      <c r="Q51" s="49" t="b">
        <f>+'COSTO STANDARD'!B51&gt;='COSTO STANDARD'!G51</f>
        <v>1</v>
      </c>
      <c r="R51" s="49" t="b">
        <f>+'COSTO STANDARD'!G51&lt;2020</f>
        <v>1</v>
      </c>
      <c r="S51" s="50" t="b">
        <f t="shared" si="1"/>
        <v>1</v>
      </c>
    </row>
    <row r="52" spans="1:19" x14ac:dyDescent="0.2">
      <c r="A52" s="48">
        <f t="shared" si="2"/>
        <v>49</v>
      </c>
      <c r="B52" s="49" t="b">
        <f>+'NO COSTO STANDARD'!D52=13</f>
        <v>0</v>
      </c>
      <c r="C52" s="49" t="b">
        <f>+'NO COSTO STANDARD'!B52&lt;='NO COSTO STANDARD'!A52</f>
        <v>1</v>
      </c>
      <c r="D52" s="49" t="b">
        <f>AND('NO COSTO STANDARD'!A52&gt;2011,'NO COSTO STANDARD'!D52=5)</f>
        <v>0</v>
      </c>
      <c r="E52" s="49" t="b">
        <f>+'NO COSTO STANDARD'!B52&lt;=2008</f>
        <v>1</v>
      </c>
      <c r="F52" s="49" t="b">
        <f>+'NO COSTO STANDARD'!B52&gt;='NO COSTO STANDARD'!H52</f>
        <v>1</v>
      </c>
      <c r="G52" s="49" t="b">
        <f>+'NO COSTO STANDARD'!H52&lt;2020</f>
        <v>1</v>
      </c>
      <c r="H52" s="49" t="b">
        <f>+'NO COSTO STANDARD'!A52&lt;=0</f>
        <v>1</v>
      </c>
      <c r="I52" s="50" t="b">
        <f t="shared" si="0"/>
        <v>1</v>
      </c>
      <c r="L52" s="48">
        <f t="shared" si="3"/>
        <v>49</v>
      </c>
      <c r="M52" s="49" t="b">
        <f>+'COSTO STANDARD'!D52=6</f>
        <v>0</v>
      </c>
      <c r="N52" s="49" t="b">
        <f>OR('COSTO STANDARD'!A52&lt;2012,'COSTO STANDARD'!A52&lt;=0)</f>
        <v>1</v>
      </c>
      <c r="O52" s="49" t="b">
        <f>+'COSTO STANDARD'!B52&lt;='COSTO STANDARD'!A52</f>
        <v>1</v>
      </c>
      <c r="P52" s="49" t="b">
        <f>+'COSTO STANDARD'!F52&lt;=0</f>
        <v>1</v>
      </c>
      <c r="Q52" s="49" t="b">
        <f>+'COSTO STANDARD'!B52&gt;='COSTO STANDARD'!G52</f>
        <v>1</v>
      </c>
      <c r="R52" s="49" t="b">
        <f>+'COSTO STANDARD'!G52&lt;2020</f>
        <v>1</v>
      </c>
      <c r="S52" s="50" t="b">
        <f t="shared" si="1"/>
        <v>1</v>
      </c>
    </row>
    <row r="53" spans="1:19" x14ac:dyDescent="0.2">
      <c r="A53" s="48">
        <f t="shared" si="2"/>
        <v>50</v>
      </c>
      <c r="B53" s="49" t="b">
        <f>+'NO COSTO STANDARD'!D53=13</f>
        <v>0</v>
      </c>
      <c r="C53" s="49" t="b">
        <f>+'NO COSTO STANDARD'!B53&lt;='NO COSTO STANDARD'!A53</f>
        <v>1</v>
      </c>
      <c r="D53" s="49" t="b">
        <f>AND('NO COSTO STANDARD'!A53&gt;2011,'NO COSTO STANDARD'!D53=5)</f>
        <v>0</v>
      </c>
      <c r="E53" s="49" t="b">
        <f>+'NO COSTO STANDARD'!B53&lt;=2008</f>
        <v>1</v>
      </c>
      <c r="F53" s="49" t="b">
        <f>+'NO COSTO STANDARD'!B53&gt;='NO COSTO STANDARD'!H53</f>
        <v>1</v>
      </c>
      <c r="G53" s="49" t="b">
        <f>+'NO COSTO STANDARD'!H53&lt;2020</f>
        <v>1</v>
      </c>
      <c r="H53" s="49" t="b">
        <f>+'NO COSTO STANDARD'!A53&lt;=0</f>
        <v>1</v>
      </c>
      <c r="I53" s="50" t="b">
        <f t="shared" si="0"/>
        <v>1</v>
      </c>
      <c r="L53" s="48">
        <f t="shared" si="3"/>
        <v>50</v>
      </c>
      <c r="M53" s="49" t="b">
        <f>+'COSTO STANDARD'!D53=6</f>
        <v>0</v>
      </c>
      <c r="N53" s="49" t="b">
        <f>OR('COSTO STANDARD'!A53&lt;2012,'COSTO STANDARD'!A53&lt;=0)</f>
        <v>1</v>
      </c>
      <c r="O53" s="49" t="b">
        <f>+'COSTO STANDARD'!B53&lt;='COSTO STANDARD'!A53</f>
        <v>1</v>
      </c>
      <c r="P53" s="49" t="b">
        <f>+'COSTO STANDARD'!F53&lt;=0</f>
        <v>1</v>
      </c>
      <c r="Q53" s="49" t="b">
        <f>+'COSTO STANDARD'!B53&gt;='COSTO STANDARD'!G53</f>
        <v>1</v>
      </c>
      <c r="R53" s="49" t="b">
        <f>+'COSTO STANDARD'!G53&lt;2020</f>
        <v>1</v>
      </c>
      <c r="S53" s="50" t="b">
        <f t="shared" si="1"/>
        <v>1</v>
      </c>
    </row>
    <row r="54" spans="1:19" x14ac:dyDescent="0.2">
      <c r="A54" s="48">
        <f t="shared" si="2"/>
        <v>51</v>
      </c>
      <c r="B54" s="49" t="b">
        <f>+'NO COSTO STANDARD'!D54=13</f>
        <v>0</v>
      </c>
      <c r="C54" s="49" t="b">
        <f>+'NO COSTO STANDARD'!B54&lt;='NO COSTO STANDARD'!A54</f>
        <v>1</v>
      </c>
      <c r="D54" s="49" t="b">
        <f>AND('NO COSTO STANDARD'!A54&gt;2011,'NO COSTO STANDARD'!D54=5)</f>
        <v>0</v>
      </c>
      <c r="E54" s="49" t="b">
        <f>+'NO COSTO STANDARD'!B54&lt;=2008</f>
        <v>1</v>
      </c>
      <c r="F54" s="49" t="b">
        <f>+'NO COSTO STANDARD'!B54&gt;='NO COSTO STANDARD'!H54</f>
        <v>1</v>
      </c>
      <c r="G54" s="49" t="b">
        <f>+'NO COSTO STANDARD'!H54&lt;2020</f>
        <v>1</v>
      </c>
      <c r="H54" s="49" t="b">
        <f>+'NO COSTO STANDARD'!A54&lt;=0</f>
        <v>1</v>
      </c>
      <c r="I54" s="50" t="b">
        <f t="shared" si="0"/>
        <v>1</v>
      </c>
      <c r="L54" s="48">
        <f t="shared" si="3"/>
        <v>51</v>
      </c>
      <c r="M54" s="49" t="b">
        <f>+'COSTO STANDARD'!D54=6</f>
        <v>0</v>
      </c>
      <c r="N54" s="49" t="b">
        <f>OR('COSTO STANDARD'!A54&lt;2012,'COSTO STANDARD'!A54&lt;=0)</f>
        <v>1</v>
      </c>
      <c r="O54" s="49" t="b">
        <f>+'COSTO STANDARD'!B54&lt;='COSTO STANDARD'!A54</f>
        <v>1</v>
      </c>
      <c r="P54" s="49" t="b">
        <f>+'COSTO STANDARD'!F54&lt;=0</f>
        <v>1</v>
      </c>
      <c r="Q54" s="49" t="b">
        <f>+'COSTO STANDARD'!B54&gt;='COSTO STANDARD'!G54</f>
        <v>1</v>
      </c>
      <c r="R54" s="49" t="b">
        <f>+'COSTO STANDARD'!G54&lt;2020</f>
        <v>1</v>
      </c>
      <c r="S54" s="50" t="b">
        <f t="shared" si="1"/>
        <v>1</v>
      </c>
    </row>
    <row r="55" spans="1:19" x14ac:dyDescent="0.2">
      <c r="A55" s="48">
        <f t="shared" si="2"/>
        <v>52</v>
      </c>
      <c r="B55" s="49" t="b">
        <f>+'NO COSTO STANDARD'!D55=13</f>
        <v>0</v>
      </c>
      <c r="C55" s="49" t="b">
        <f>+'NO COSTO STANDARD'!B55&lt;='NO COSTO STANDARD'!A55</f>
        <v>1</v>
      </c>
      <c r="D55" s="49" t="b">
        <f>AND('NO COSTO STANDARD'!A55&gt;2011,'NO COSTO STANDARD'!D55=5)</f>
        <v>0</v>
      </c>
      <c r="E55" s="49" t="b">
        <f>+'NO COSTO STANDARD'!B55&lt;=2008</f>
        <v>1</v>
      </c>
      <c r="F55" s="49" t="b">
        <f>+'NO COSTO STANDARD'!B55&gt;='NO COSTO STANDARD'!H55</f>
        <v>1</v>
      </c>
      <c r="G55" s="49" t="b">
        <f>+'NO COSTO STANDARD'!H55&lt;2020</f>
        <v>1</v>
      </c>
      <c r="H55" s="49" t="b">
        <f>+'NO COSTO STANDARD'!A55&lt;=0</f>
        <v>1</v>
      </c>
      <c r="I55" s="50" t="b">
        <f t="shared" si="0"/>
        <v>1</v>
      </c>
      <c r="L55" s="48">
        <f t="shared" si="3"/>
        <v>52</v>
      </c>
      <c r="M55" s="49" t="b">
        <f>+'COSTO STANDARD'!D55=6</f>
        <v>0</v>
      </c>
      <c r="N55" s="49" t="b">
        <f>OR('COSTO STANDARD'!A55&lt;2012,'COSTO STANDARD'!A55&lt;=0)</f>
        <v>1</v>
      </c>
      <c r="O55" s="49" t="b">
        <f>+'COSTO STANDARD'!B55&lt;='COSTO STANDARD'!A55</f>
        <v>1</v>
      </c>
      <c r="P55" s="49" t="b">
        <f>+'COSTO STANDARD'!F55&lt;=0</f>
        <v>1</v>
      </c>
      <c r="Q55" s="49" t="b">
        <f>+'COSTO STANDARD'!B55&gt;='COSTO STANDARD'!G55</f>
        <v>1</v>
      </c>
      <c r="R55" s="49" t="b">
        <f>+'COSTO STANDARD'!G55&lt;2020</f>
        <v>1</v>
      </c>
      <c r="S55" s="50" t="b">
        <f t="shared" si="1"/>
        <v>1</v>
      </c>
    </row>
    <row r="56" spans="1:19" x14ac:dyDescent="0.2">
      <c r="A56" s="48">
        <f t="shared" si="2"/>
        <v>53</v>
      </c>
      <c r="B56" s="49" t="b">
        <f>+'NO COSTO STANDARD'!D56=13</f>
        <v>0</v>
      </c>
      <c r="C56" s="49" t="b">
        <f>+'NO COSTO STANDARD'!B56&lt;='NO COSTO STANDARD'!A56</f>
        <v>1</v>
      </c>
      <c r="D56" s="49" t="b">
        <f>AND('NO COSTO STANDARD'!A56&gt;2011,'NO COSTO STANDARD'!D56=5)</f>
        <v>0</v>
      </c>
      <c r="E56" s="49" t="b">
        <f>+'NO COSTO STANDARD'!B56&lt;=2008</f>
        <v>1</v>
      </c>
      <c r="F56" s="49" t="b">
        <f>+'NO COSTO STANDARD'!B56&gt;='NO COSTO STANDARD'!H56</f>
        <v>1</v>
      </c>
      <c r="G56" s="49" t="b">
        <f>+'NO COSTO STANDARD'!H56&lt;2020</f>
        <v>1</v>
      </c>
      <c r="H56" s="49" t="b">
        <f>+'NO COSTO STANDARD'!A56&lt;=0</f>
        <v>1</v>
      </c>
      <c r="I56" s="50" t="b">
        <f t="shared" si="0"/>
        <v>1</v>
      </c>
      <c r="L56" s="48">
        <f t="shared" si="3"/>
        <v>53</v>
      </c>
      <c r="M56" s="49" t="b">
        <f>+'COSTO STANDARD'!D56=6</f>
        <v>0</v>
      </c>
      <c r="N56" s="49" t="b">
        <f>OR('COSTO STANDARD'!A56&lt;2012,'COSTO STANDARD'!A56&lt;=0)</f>
        <v>1</v>
      </c>
      <c r="O56" s="49" t="b">
        <f>+'COSTO STANDARD'!B56&lt;='COSTO STANDARD'!A56</f>
        <v>1</v>
      </c>
      <c r="P56" s="49" t="b">
        <f>+'COSTO STANDARD'!F56&lt;=0</f>
        <v>1</v>
      </c>
      <c r="Q56" s="49" t="b">
        <f>+'COSTO STANDARD'!B56&gt;='COSTO STANDARD'!G56</f>
        <v>1</v>
      </c>
      <c r="R56" s="49" t="b">
        <f>+'COSTO STANDARD'!G56&lt;2020</f>
        <v>1</v>
      </c>
      <c r="S56" s="50" t="b">
        <f t="shared" si="1"/>
        <v>1</v>
      </c>
    </row>
    <row r="57" spans="1:19" x14ac:dyDescent="0.2">
      <c r="A57" s="48">
        <f t="shared" si="2"/>
        <v>54</v>
      </c>
      <c r="B57" s="49" t="b">
        <f>+'NO COSTO STANDARD'!D57=13</f>
        <v>0</v>
      </c>
      <c r="C57" s="49" t="b">
        <f>+'NO COSTO STANDARD'!B57&lt;='NO COSTO STANDARD'!A57</f>
        <v>1</v>
      </c>
      <c r="D57" s="49" t="b">
        <f>AND('NO COSTO STANDARD'!A57&gt;2011,'NO COSTO STANDARD'!D57=5)</f>
        <v>0</v>
      </c>
      <c r="E57" s="49" t="b">
        <f>+'NO COSTO STANDARD'!B57&lt;=2008</f>
        <v>1</v>
      </c>
      <c r="F57" s="49" t="b">
        <f>+'NO COSTO STANDARD'!B57&gt;='NO COSTO STANDARD'!H57</f>
        <v>1</v>
      </c>
      <c r="G57" s="49" t="b">
        <f>+'NO COSTO STANDARD'!H57&lt;2020</f>
        <v>1</v>
      </c>
      <c r="H57" s="49" t="b">
        <f>+'NO COSTO STANDARD'!A57&lt;=0</f>
        <v>1</v>
      </c>
      <c r="I57" s="50" t="b">
        <f t="shared" si="0"/>
        <v>1</v>
      </c>
      <c r="L57" s="48">
        <f t="shared" si="3"/>
        <v>54</v>
      </c>
      <c r="M57" s="49" t="b">
        <f>+'COSTO STANDARD'!D57=6</f>
        <v>0</v>
      </c>
      <c r="N57" s="49" t="b">
        <f>OR('COSTO STANDARD'!A57&lt;2012,'COSTO STANDARD'!A57&lt;=0)</f>
        <v>1</v>
      </c>
      <c r="O57" s="49" t="b">
        <f>+'COSTO STANDARD'!B57&lt;='COSTO STANDARD'!A57</f>
        <v>1</v>
      </c>
      <c r="P57" s="49" t="b">
        <f>+'COSTO STANDARD'!F57&lt;=0</f>
        <v>1</v>
      </c>
      <c r="Q57" s="49" t="b">
        <f>+'COSTO STANDARD'!B57&gt;='COSTO STANDARD'!G57</f>
        <v>1</v>
      </c>
      <c r="R57" s="49" t="b">
        <f>+'COSTO STANDARD'!G57&lt;2020</f>
        <v>1</v>
      </c>
      <c r="S57" s="50" t="b">
        <f t="shared" si="1"/>
        <v>1</v>
      </c>
    </row>
    <row r="58" spans="1:19" x14ac:dyDescent="0.2">
      <c r="A58" s="48">
        <f t="shared" si="2"/>
        <v>55</v>
      </c>
      <c r="B58" s="49" t="b">
        <f>+'NO COSTO STANDARD'!D58=13</f>
        <v>0</v>
      </c>
      <c r="C58" s="49" t="b">
        <f>+'NO COSTO STANDARD'!B58&lt;='NO COSTO STANDARD'!A58</f>
        <v>1</v>
      </c>
      <c r="D58" s="49" t="b">
        <f>AND('NO COSTO STANDARD'!A58&gt;2011,'NO COSTO STANDARD'!D58=5)</f>
        <v>0</v>
      </c>
      <c r="E58" s="49" t="b">
        <f>+'NO COSTO STANDARD'!B58&lt;=2008</f>
        <v>1</v>
      </c>
      <c r="F58" s="49" t="b">
        <f>+'NO COSTO STANDARD'!B58&gt;='NO COSTO STANDARD'!H58</f>
        <v>1</v>
      </c>
      <c r="G58" s="49" t="b">
        <f>+'NO COSTO STANDARD'!H58&lt;2020</f>
        <v>1</v>
      </c>
      <c r="H58" s="49" t="b">
        <f>+'NO COSTO STANDARD'!A58&lt;=0</f>
        <v>1</v>
      </c>
      <c r="I58" s="50" t="b">
        <f t="shared" si="0"/>
        <v>1</v>
      </c>
      <c r="L58" s="48">
        <f t="shared" si="3"/>
        <v>55</v>
      </c>
      <c r="M58" s="49" t="b">
        <f>+'COSTO STANDARD'!D58=6</f>
        <v>0</v>
      </c>
      <c r="N58" s="49" t="b">
        <f>OR('COSTO STANDARD'!A58&lt;2012,'COSTO STANDARD'!A58&lt;=0)</f>
        <v>1</v>
      </c>
      <c r="O58" s="49" t="b">
        <f>+'COSTO STANDARD'!B58&lt;='COSTO STANDARD'!A58</f>
        <v>1</v>
      </c>
      <c r="P58" s="49" t="b">
        <f>+'COSTO STANDARD'!F58&lt;=0</f>
        <v>1</v>
      </c>
      <c r="Q58" s="49" t="b">
        <f>+'COSTO STANDARD'!B58&gt;='COSTO STANDARD'!G58</f>
        <v>1</v>
      </c>
      <c r="R58" s="49" t="b">
        <f>+'COSTO STANDARD'!G58&lt;2020</f>
        <v>1</v>
      </c>
      <c r="S58" s="50" t="b">
        <f t="shared" si="1"/>
        <v>1</v>
      </c>
    </row>
    <row r="59" spans="1:19" x14ac:dyDescent="0.2">
      <c r="A59" s="48">
        <f t="shared" si="2"/>
        <v>56</v>
      </c>
      <c r="B59" s="49" t="b">
        <f>+'NO COSTO STANDARD'!D59=13</f>
        <v>0</v>
      </c>
      <c r="C59" s="49" t="b">
        <f>+'NO COSTO STANDARD'!B59&lt;='NO COSTO STANDARD'!A59</f>
        <v>1</v>
      </c>
      <c r="D59" s="49" t="b">
        <f>AND('NO COSTO STANDARD'!A59&gt;2011,'NO COSTO STANDARD'!D59=5)</f>
        <v>0</v>
      </c>
      <c r="E59" s="49" t="b">
        <f>+'NO COSTO STANDARD'!B59&lt;=2008</f>
        <v>1</v>
      </c>
      <c r="F59" s="49" t="b">
        <f>+'NO COSTO STANDARD'!B59&gt;='NO COSTO STANDARD'!H59</f>
        <v>1</v>
      </c>
      <c r="G59" s="49" t="b">
        <f>+'NO COSTO STANDARD'!H59&lt;2020</f>
        <v>1</v>
      </c>
      <c r="H59" s="49" t="b">
        <f>+'NO COSTO STANDARD'!A59&lt;=0</f>
        <v>1</v>
      </c>
      <c r="I59" s="50" t="b">
        <f t="shared" si="0"/>
        <v>1</v>
      </c>
      <c r="L59" s="48">
        <f t="shared" si="3"/>
        <v>56</v>
      </c>
      <c r="M59" s="49" t="b">
        <f>+'COSTO STANDARD'!D59=6</f>
        <v>0</v>
      </c>
      <c r="N59" s="49" t="b">
        <f>OR('COSTO STANDARD'!A59&lt;2012,'COSTO STANDARD'!A59&lt;=0)</f>
        <v>1</v>
      </c>
      <c r="O59" s="49" t="b">
        <f>+'COSTO STANDARD'!B59&lt;='COSTO STANDARD'!A59</f>
        <v>1</v>
      </c>
      <c r="P59" s="49" t="b">
        <f>+'COSTO STANDARD'!F59&lt;=0</f>
        <v>1</v>
      </c>
      <c r="Q59" s="49" t="b">
        <f>+'COSTO STANDARD'!B59&gt;='COSTO STANDARD'!G59</f>
        <v>1</v>
      </c>
      <c r="R59" s="49" t="b">
        <f>+'COSTO STANDARD'!G59&lt;2020</f>
        <v>1</v>
      </c>
      <c r="S59" s="50" t="b">
        <f t="shared" si="1"/>
        <v>1</v>
      </c>
    </row>
    <row r="60" spans="1:19" x14ac:dyDescent="0.2">
      <c r="A60" s="48">
        <f t="shared" si="2"/>
        <v>57</v>
      </c>
      <c r="B60" s="49" t="b">
        <f>+'NO COSTO STANDARD'!D60=13</f>
        <v>0</v>
      </c>
      <c r="C60" s="49" t="b">
        <f>+'NO COSTO STANDARD'!B60&lt;='NO COSTO STANDARD'!A60</f>
        <v>1</v>
      </c>
      <c r="D60" s="49" t="b">
        <f>AND('NO COSTO STANDARD'!A60&gt;2011,'NO COSTO STANDARD'!D60=5)</f>
        <v>0</v>
      </c>
      <c r="E60" s="49" t="b">
        <f>+'NO COSTO STANDARD'!B60&lt;=2008</f>
        <v>1</v>
      </c>
      <c r="F60" s="49" t="b">
        <f>+'NO COSTO STANDARD'!B60&gt;='NO COSTO STANDARD'!H60</f>
        <v>1</v>
      </c>
      <c r="G60" s="49" t="b">
        <f>+'NO COSTO STANDARD'!H60&lt;2020</f>
        <v>1</v>
      </c>
      <c r="H60" s="49" t="b">
        <f>+'NO COSTO STANDARD'!A60&lt;=0</f>
        <v>1</v>
      </c>
      <c r="I60" s="50" t="b">
        <f t="shared" si="0"/>
        <v>1</v>
      </c>
      <c r="L60" s="48">
        <f t="shared" si="3"/>
        <v>57</v>
      </c>
      <c r="M60" s="49" t="b">
        <f>+'COSTO STANDARD'!D60=6</f>
        <v>0</v>
      </c>
      <c r="N60" s="49" t="b">
        <f>OR('COSTO STANDARD'!A60&lt;2012,'COSTO STANDARD'!A60&lt;=0)</f>
        <v>1</v>
      </c>
      <c r="O60" s="49" t="b">
        <f>+'COSTO STANDARD'!B60&lt;='COSTO STANDARD'!A60</f>
        <v>1</v>
      </c>
      <c r="P60" s="49" t="b">
        <f>+'COSTO STANDARD'!F60&lt;=0</f>
        <v>1</v>
      </c>
      <c r="Q60" s="49" t="b">
        <f>+'COSTO STANDARD'!B60&gt;='COSTO STANDARD'!G60</f>
        <v>1</v>
      </c>
      <c r="R60" s="49" t="b">
        <f>+'COSTO STANDARD'!G60&lt;2020</f>
        <v>1</v>
      </c>
      <c r="S60" s="50" t="b">
        <f t="shared" si="1"/>
        <v>1</v>
      </c>
    </row>
    <row r="61" spans="1:19" x14ac:dyDescent="0.2">
      <c r="A61" s="48">
        <f t="shared" si="2"/>
        <v>58</v>
      </c>
      <c r="B61" s="49" t="b">
        <f>+'NO COSTO STANDARD'!D61=13</f>
        <v>0</v>
      </c>
      <c r="C61" s="49" t="b">
        <f>+'NO COSTO STANDARD'!B61&lt;='NO COSTO STANDARD'!A61</f>
        <v>1</v>
      </c>
      <c r="D61" s="49" t="b">
        <f>AND('NO COSTO STANDARD'!A61&gt;2011,'NO COSTO STANDARD'!D61=5)</f>
        <v>0</v>
      </c>
      <c r="E61" s="49" t="b">
        <f>+'NO COSTO STANDARD'!B61&lt;=2008</f>
        <v>1</v>
      </c>
      <c r="F61" s="49" t="b">
        <f>+'NO COSTO STANDARD'!B61&gt;='NO COSTO STANDARD'!H61</f>
        <v>1</v>
      </c>
      <c r="G61" s="49" t="b">
        <f>+'NO COSTO STANDARD'!H61&lt;2020</f>
        <v>1</v>
      </c>
      <c r="H61" s="49" t="b">
        <f>+'NO COSTO STANDARD'!A61&lt;=0</f>
        <v>1</v>
      </c>
      <c r="I61" s="50" t="b">
        <f t="shared" si="0"/>
        <v>1</v>
      </c>
      <c r="L61" s="48">
        <f t="shared" si="3"/>
        <v>58</v>
      </c>
      <c r="M61" s="49" t="b">
        <f>+'COSTO STANDARD'!D61=6</f>
        <v>0</v>
      </c>
      <c r="N61" s="49" t="b">
        <f>OR('COSTO STANDARD'!A61&lt;2012,'COSTO STANDARD'!A61&lt;=0)</f>
        <v>1</v>
      </c>
      <c r="O61" s="49" t="b">
        <f>+'COSTO STANDARD'!B61&lt;='COSTO STANDARD'!A61</f>
        <v>1</v>
      </c>
      <c r="P61" s="49" t="b">
        <f>+'COSTO STANDARD'!F61&lt;=0</f>
        <v>1</v>
      </c>
      <c r="Q61" s="49" t="b">
        <f>+'COSTO STANDARD'!B61&gt;='COSTO STANDARD'!G61</f>
        <v>1</v>
      </c>
      <c r="R61" s="49" t="b">
        <f>+'COSTO STANDARD'!G61&lt;2020</f>
        <v>1</v>
      </c>
      <c r="S61" s="50" t="b">
        <f t="shared" si="1"/>
        <v>1</v>
      </c>
    </row>
    <row r="62" spans="1:19" x14ac:dyDescent="0.2">
      <c r="A62" s="48">
        <f t="shared" si="2"/>
        <v>59</v>
      </c>
      <c r="B62" s="49" t="b">
        <f>+'NO COSTO STANDARD'!D62=13</f>
        <v>0</v>
      </c>
      <c r="C62" s="49" t="b">
        <f>+'NO COSTO STANDARD'!B62&lt;='NO COSTO STANDARD'!A62</f>
        <v>1</v>
      </c>
      <c r="D62" s="49" t="b">
        <f>AND('NO COSTO STANDARD'!A62&gt;2011,'NO COSTO STANDARD'!D62=5)</f>
        <v>0</v>
      </c>
      <c r="E62" s="49" t="b">
        <f>+'NO COSTO STANDARD'!B62&lt;=2008</f>
        <v>1</v>
      </c>
      <c r="F62" s="49" t="b">
        <f>+'NO COSTO STANDARD'!B62&gt;='NO COSTO STANDARD'!H62</f>
        <v>1</v>
      </c>
      <c r="G62" s="49" t="b">
        <f>+'NO COSTO STANDARD'!H62&lt;2020</f>
        <v>1</v>
      </c>
      <c r="H62" s="49" t="b">
        <f>+'NO COSTO STANDARD'!A62&lt;=0</f>
        <v>1</v>
      </c>
      <c r="I62" s="50" t="b">
        <f t="shared" si="0"/>
        <v>1</v>
      </c>
      <c r="L62" s="48">
        <f t="shared" si="3"/>
        <v>59</v>
      </c>
      <c r="M62" s="49" t="b">
        <f>+'COSTO STANDARD'!D62=6</f>
        <v>0</v>
      </c>
      <c r="N62" s="49" t="b">
        <f>OR('COSTO STANDARD'!A62&lt;2012,'COSTO STANDARD'!A62&lt;=0)</f>
        <v>1</v>
      </c>
      <c r="O62" s="49" t="b">
        <f>+'COSTO STANDARD'!B62&lt;='COSTO STANDARD'!A62</f>
        <v>1</v>
      </c>
      <c r="P62" s="49" t="b">
        <f>+'COSTO STANDARD'!F62&lt;=0</f>
        <v>1</v>
      </c>
      <c r="Q62" s="49" t="b">
        <f>+'COSTO STANDARD'!B62&gt;='COSTO STANDARD'!G62</f>
        <v>1</v>
      </c>
      <c r="R62" s="49" t="b">
        <f>+'COSTO STANDARD'!G62&lt;2020</f>
        <v>1</v>
      </c>
      <c r="S62" s="50" t="b">
        <f t="shared" si="1"/>
        <v>1</v>
      </c>
    </row>
    <row r="63" spans="1:19" x14ac:dyDescent="0.2">
      <c r="A63" s="48">
        <f t="shared" si="2"/>
        <v>60</v>
      </c>
      <c r="B63" s="49" t="b">
        <f>+'NO COSTO STANDARD'!D63=13</f>
        <v>0</v>
      </c>
      <c r="C63" s="49" t="b">
        <f>+'NO COSTO STANDARD'!B63&lt;='NO COSTO STANDARD'!A63</f>
        <v>1</v>
      </c>
      <c r="D63" s="49" t="b">
        <f>AND('NO COSTO STANDARD'!A63&gt;2011,'NO COSTO STANDARD'!D63=5)</f>
        <v>0</v>
      </c>
      <c r="E63" s="49" t="b">
        <f>+'NO COSTO STANDARD'!B63&lt;=2008</f>
        <v>1</v>
      </c>
      <c r="F63" s="49" t="b">
        <f>+'NO COSTO STANDARD'!B63&gt;='NO COSTO STANDARD'!H63</f>
        <v>1</v>
      </c>
      <c r="G63" s="49" t="b">
        <f>+'NO COSTO STANDARD'!H63&lt;2020</f>
        <v>1</v>
      </c>
      <c r="H63" s="49" t="b">
        <f>+'NO COSTO STANDARD'!A63&lt;=0</f>
        <v>1</v>
      </c>
      <c r="I63" s="50" t="b">
        <f t="shared" si="0"/>
        <v>1</v>
      </c>
      <c r="L63" s="48">
        <f t="shared" si="3"/>
        <v>60</v>
      </c>
      <c r="M63" s="49" t="b">
        <f>+'COSTO STANDARD'!D63=6</f>
        <v>0</v>
      </c>
      <c r="N63" s="49" t="b">
        <f>OR('COSTO STANDARD'!A63&lt;2012,'COSTO STANDARD'!A63&lt;=0)</f>
        <v>1</v>
      </c>
      <c r="O63" s="49" t="b">
        <f>+'COSTO STANDARD'!B63&lt;='COSTO STANDARD'!A63</f>
        <v>1</v>
      </c>
      <c r="P63" s="49" t="b">
        <f>+'COSTO STANDARD'!F63&lt;=0</f>
        <v>1</v>
      </c>
      <c r="Q63" s="49" t="b">
        <f>+'COSTO STANDARD'!B63&gt;='COSTO STANDARD'!G63</f>
        <v>1</v>
      </c>
      <c r="R63" s="49" t="b">
        <f>+'COSTO STANDARD'!G63&lt;2020</f>
        <v>1</v>
      </c>
      <c r="S63" s="50" t="b">
        <f t="shared" si="1"/>
        <v>1</v>
      </c>
    </row>
    <row r="64" spans="1:19" x14ac:dyDescent="0.2">
      <c r="A64" s="48">
        <f t="shared" si="2"/>
        <v>61</v>
      </c>
      <c r="B64" s="49" t="b">
        <f>+'NO COSTO STANDARD'!D64=13</f>
        <v>0</v>
      </c>
      <c r="C64" s="49" t="b">
        <f>+'NO COSTO STANDARD'!B64&lt;='NO COSTO STANDARD'!A64</f>
        <v>1</v>
      </c>
      <c r="D64" s="49" t="b">
        <f>AND('NO COSTO STANDARD'!A64&gt;2011,'NO COSTO STANDARD'!D64=5)</f>
        <v>0</v>
      </c>
      <c r="E64" s="49" t="b">
        <f>+'NO COSTO STANDARD'!B64&lt;=2008</f>
        <v>1</v>
      </c>
      <c r="F64" s="49" t="b">
        <f>+'NO COSTO STANDARD'!B64&gt;='NO COSTO STANDARD'!H64</f>
        <v>1</v>
      </c>
      <c r="G64" s="49" t="b">
        <f>+'NO COSTO STANDARD'!H64&lt;2020</f>
        <v>1</v>
      </c>
      <c r="H64" s="49" t="b">
        <f>+'NO COSTO STANDARD'!A64&lt;=0</f>
        <v>1</v>
      </c>
      <c r="I64" s="50" t="b">
        <f t="shared" si="0"/>
        <v>1</v>
      </c>
      <c r="L64" s="48">
        <f t="shared" si="3"/>
        <v>61</v>
      </c>
      <c r="M64" s="49" t="b">
        <f>+'COSTO STANDARD'!D64=6</f>
        <v>0</v>
      </c>
      <c r="N64" s="49" t="b">
        <f>OR('COSTO STANDARD'!A64&lt;2012,'COSTO STANDARD'!A64&lt;=0)</f>
        <v>1</v>
      </c>
      <c r="O64" s="49" t="b">
        <f>+'COSTO STANDARD'!B64&lt;='COSTO STANDARD'!A64</f>
        <v>1</v>
      </c>
      <c r="P64" s="49" t="b">
        <f>+'COSTO STANDARD'!F64&lt;=0</f>
        <v>1</v>
      </c>
      <c r="Q64" s="49" t="b">
        <f>+'COSTO STANDARD'!B64&gt;='COSTO STANDARD'!G64</f>
        <v>1</v>
      </c>
      <c r="R64" s="49" t="b">
        <f>+'COSTO STANDARD'!G64&lt;2020</f>
        <v>1</v>
      </c>
      <c r="S64" s="50" t="b">
        <f t="shared" si="1"/>
        <v>1</v>
      </c>
    </row>
    <row r="65" spans="1:19" x14ac:dyDescent="0.2">
      <c r="A65" s="48">
        <f t="shared" si="2"/>
        <v>62</v>
      </c>
      <c r="B65" s="49" t="b">
        <f>+'NO COSTO STANDARD'!D65=13</f>
        <v>0</v>
      </c>
      <c r="C65" s="49" t="b">
        <f>+'NO COSTO STANDARD'!B65&lt;='NO COSTO STANDARD'!A65</f>
        <v>1</v>
      </c>
      <c r="D65" s="49" t="b">
        <f>AND('NO COSTO STANDARD'!A65&gt;2011,'NO COSTO STANDARD'!D65=5)</f>
        <v>0</v>
      </c>
      <c r="E65" s="49" t="b">
        <f>+'NO COSTO STANDARD'!B65&lt;=2008</f>
        <v>1</v>
      </c>
      <c r="F65" s="49" t="b">
        <f>+'NO COSTO STANDARD'!B65&gt;='NO COSTO STANDARD'!H65</f>
        <v>1</v>
      </c>
      <c r="G65" s="49" t="b">
        <f>+'NO COSTO STANDARD'!H65&lt;2020</f>
        <v>1</v>
      </c>
      <c r="H65" s="49" t="b">
        <f>+'NO COSTO STANDARD'!A65&lt;=0</f>
        <v>1</v>
      </c>
      <c r="I65" s="50" t="b">
        <f t="shared" si="0"/>
        <v>1</v>
      </c>
      <c r="L65" s="48">
        <f t="shared" si="3"/>
        <v>62</v>
      </c>
      <c r="M65" s="49" t="b">
        <f>+'COSTO STANDARD'!D65=6</f>
        <v>0</v>
      </c>
      <c r="N65" s="49" t="b">
        <f>OR('COSTO STANDARD'!A65&lt;2012,'COSTO STANDARD'!A65&lt;=0)</f>
        <v>1</v>
      </c>
      <c r="O65" s="49" t="b">
        <f>+'COSTO STANDARD'!B65&lt;='COSTO STANDARD'!A65</f>
        <v>1</v>
      </c>
      <c r="P65" s="49" t="b">
        <f>+'COSTO STANDARD'!F65&lt;=0</f>
        <v>1</v>
      </c>
      <c r="Q65" s="49" t="b">
        <f>+'COSTO STANDARD'!B65&gt;='COSTO STANDARD'!G65</f>
        <v>1</v>
      </c>
      <c r="R65" s="49" t="b">
        <f>+'COSTO STANDARD'!G65&lt;2020</f>
        <v>1</v>
      </c>
      <c r="S65" s="50" t="b">
        <f t="shared" si="1"/>
        <v>1</v>
      </c>
    </row>
    <row r="66" spans="1:19" x14ac:dyDescent="0.2">
      <c r="A66" s="48">
        <f t="shared" si="2"/>
        <v>63</v>
      </c>
      <c r="B66" s="49" t="b">
        <f>+'NO COSTO STANDARD'!D66=13</f>
        <v>0</v>
      </c>
      <c r="C66" s="49" t="b">
        <f>+'NO COSTO STANDARD'!B66&lt;='NO COSTO STANDARD'!A66</f>
        <v>1</v>
      </c>
      <c r="D66" s="49" t="b">
        <f>AND('NO COSTO STANDARD'!A66&gt;2011,'NO COSTO STANDARD'!D66=5)</f>
        <v>0</v>
      </c>
      <c r="E66" s="49" t="b">
        <f>+'NO COSTO STANDARD'!B66&lt;=2008</f>
        <v>1</v>
      </c>
      <c r="F66" s="49" t="b">
        <f>+'NO COSTO STANDARD'!B66&gt;='NO COSTO STANDARD'!H66</f>
        <v>1</v>
      </c>
      <c r="G66" s="49" t="b">
        <f>+'NO COSTO STANDARD'!H66&lt;2020</f>
        <v>1</v>
      </c>
      <c r="H66" s="49" t="b">
        <f>+'NO COSTO STANDARD'!A66&lt;=0</f>
        <v>1</v>
      </c>
      <c r="I66" s="50" t="b">
        <f t="shared" si="0"/>
        <v>1</v>
      </c>
      <c r="L66" s="48">
        <f t="shared" si="3"/>
        <v>63</v>
      </c>
      <c r="M66" s="49" t="b">
        <f>+'COSTO STANDARD'!D66=6</f>
        <v>0</v>
      </c>
      <c r="N66" s="49" t="b">
        <f>OR('COSTO STANDARD'!A66&lt;2012,'COSTO STANDARD'!A66&lt;=0)</f>
        <v>1</v>
      </c>
      <c r="O66" s="49" t="b">
        <f>+'COSTO STANDARD'!B66&lt;='COSTO STANDARD'!A66</f>
        <v>1</v>
      </c>
      <c r="P66" s="49" t="b">
        <f>+'COSTO STANDARD'!F66&lt;=0</f>
        <v>1</v>
      </c>
      <c r="Q66" s="49" t="b">
        <f>+'COSTO STANDARD'!B66&gt;='COSTO STANDARD'!G66</f>
        <v>1</v>
      </c>
      <c r="R66" s="49" t="b">
        <f>+'COSTO STANDARD'!G66&lt;2020</f>
        <v>1</v>
      </c>
      <c r="S66" s="50" t="b">
        <f t="shared" si="1"/>
        <v>1</v>
      </c>
    </row>
    <row r="67" spans="1:19" x14ac:dyDescent="0.2">
      <c r="A67" s="48">
        <f t="shared" si="2"/>
        <v>64</v>
      </c>
      <c r="B67" s="49" t="b">
        <f>+'NO COSTO STANDARD'!D67=13</f>
        <v>0</v>
      </c>
      <c r="C67" s="49" t="b">
        <f>+'NO COSTO STANDARD'!B67&lt;='NO COSTO STANDARD'!A67</f>
        <v>1</v>
      </c>
      <c r="D67" s="49" t="b">
        <f>AND('NO COSTO STANDARD'!A67&gt;2011,'NO COSTO STANDARD'!D67=5)</f>
        <v>0</v>
      </c>
      <c r="E67" s="49" t="b">
        <f>+'NO COSTO STANDARD'!B67&lt;=2008</f>
        <v>1</v>
      </c>
      <c r="F67" s="49" t="b">
        <f>+'NO COSTO STANDARD'!B67&gt;='NO COSTO STANDARD'!H67</f>
        <v>1</v>
      </c>
      <c r="G67" s="49" t="b">
        <f>+'NO COSTO STANDARD'!H67&lt;2020</f>
        <v>1</v>
      </c>
      <c r="H67" s="49" t="b">
        <f>+'NO COSTO STANDARD'!A67&lt;=0</f>
        <v>1</v>
      </c>
      <c r="I67" s="50" t="b">
        <f t="shared" si="0"/>
        <v>1</v>
      </c>
      <c r="L67" s="48">
        <f t="shared" si="3"/>
        <v>64</v>
      </c>
      <c r="M67" s="49" t="b">
        <f>+'COSTO STANDARD'!D67=6</f>
        <v>0</v>
      </c>
      <c r="N67" s="49" t="b">
        <f>OR('COSTO STANDARD'!A67&lt;2012,'COSTO STANDARD'!A67&lt;=0)</f>
        <v>1</v>
      </c>
      <c r="O67" s="49" t="b">
        <f>+'COSTO STANDARD'!B67&lt;='COSTO STANDARD'!A67</f>
        <v>1</v>
      </c>
      <c r="P67" s="49" t="b">
        <f>+'COSTO STANDARD'!F67&lt;=0</f>
        <v>1</v>
      </c>
      <c r="Q67" s="49" t="b">
        <f>+'COSTO STANDARD'!B67&gt;='COSTO STANDARD'!G67</f>
        <v>1</v>
      </c>
      <c r="R67" s="49" t="b">
        <f>+'COSTO STANDARD'!G67&lt;2020</f>
        <v>1</v>
      </c>
      <c r="S67" s="50" t="b">
        <f t="shared" si="1"/>
        <v>1</v>
      </c>
    </row>
    <row r="68" spans="1:19" x14ac:dyDescent="0.2">
      <c r="A68" s="48">
        <f t="shared" si="2"/>
        <v>65</v>
      </c>
      <c r="B68" s="49" t="b">
        <f>+'NO COSTO STANDARD'!D68=13</f>
        <v>0</v>
      </c>
      <c r="C68" s="49" t="b">
        <f>+'NO COSTO STANDARD'!B68&lt;='NO COSTO STANDARD'!A68</f>
        <v>1</v>
      </c>
      <c r="D68" s="49" t="b">
        <f>AND('NO COSTO STANDARD'!A68&gt;2011,'NO COSTO STANDARD'!D68=5)</f>
        <v>0</v>
      </c>
      <c r="E68" s="49" t="b">
        <f>+'NO COSTO STANDARD'!B68&lt;=2008</f>
        <v>1</v>
      </c>
      <c r="F68" s="49" t="b">
        <f>+'NO COSTO STANDARD'!B68&gt;='NO COSTO STANDARD'!H68</f>
        <v>1</v>
      </c>
      <c r="G68" s="49" t="b">
        <f>+'NO COSTO STANDARD'!H68&lt;2020</f>
        <v>1</v>
      </c>
      <c r="H68" s="49" t="b">
        <f>+'NO COSTO STANDARD'!A68&lt;=0</f>
        <v>1</v>
      </c>
      <c r="I68" s="50" t="b">
        <f t="shared" si="0"/>
        <v>1</v>
      </c>
      <c r="L68" s="48">
        <f t="shared" si="3"/>
        <v>65</v>
      </c>
      <c r="M68" s="49" t="b">
        <f>+'COSTO STANDARD'!D68=6</f>
        <v>0</v>
      </c>
      <c r="N68" s="49" t="b">
        <f>OR('COSTO STANDARD'!A68&lt;2012,'COSTO STANDARD'!A68&lt;=0)</f>
        <v>1</v>
      </c>
      <c r="O68" s="49" t="b">
        <f>+'COSTO STANDARD'!B68&lt;='COSTO STANDARD'!A68</f>
        <v>1</v>
      </c>
      <c r="P68" s="49" t="b">
        <f>+'COSTO STANDARD'!F68&lt;=0</f>
        <v>1</v>
      </c>
      <c r="Q68" s="49" t="b">
        <f>+'COSTO STANDARD'!B68&gt;='COSTO STANDARD'!G68</f>
        <v>1</v>
      </c>
      <c r="R68" s="49" t="b">
        <f>+'COSTO STANDARD'!G68&lt;2020</f>
        <v>1</v>
      </c>
      <c r="S68" s="50" t="b">
        <f t="shared" si="1"/>
        <v>1</v>
      </c>
    </row>
    <row r="69" spans="1:19" x14ac:dyDescent="0.2">
      <c r="A69" s="48">
        <f t="shared" si="2"/>
        <v>66</v>
      </c>
      <c r="B69" s="49" t="b">
        <f>+'NO COSTO STANDARD'!D69=13</f>
        <v>0</v>
      </c>
      <c r="C69" s="49" t="b">
        <f>+'NO COSTO STANDARD'!B69&lt;='NO COSTO STANDARD'!A69</f>
        <v>1</v>
      </c>
      <c r="D69" s="49" t="b">
        <f>AND('NO COSTO STANDARD'!A69&gt;2011,'NO COSTO STANDARD'!D69=5)</f>
        <v>0</v>
      </c>
      <c r="E69" s="49" t="b">
        <f>+'NO COSTO STANDARD'!B69&lt;=2008</f>
        <v>1</v>
      </c>
      <c r="F69" s="49" t="b">
        <f>+'NO COSTO STANDARD'!B69&gt;='NO COSTO STANDARD'!H69</f>
        <v>1</v>
      </c>
      <c r="G69" s="49" t="b">
        <f>+'NO COSTO STANDARD'!H69&lt;2020</f>
        <v>1</v>
      </c>
      <c r="H69" s="49" t="b">
        <f>+'NO COSTO STANDARD'!A69&lt;=0</f>
        <v>1</v>
      </c>
      <c r="I69" s="50" t="b">
        <f t="shared" ref="I69:I132" si="4">OR(B69,C69,D69,E69,F69,G69,H69)</f>
        <v>1</v>
      </c>
      <c r="L69" s="48">
        <f t="shared" si="3"/>
        <v>66</v>
      </c>
      <c r="M69" s="49" t="b">
        <f>+'COSTO STANDARD'!D69=6</f>
        <v>0</v>
      </c>
      <c r="N69" s="49" t="b">
        <f>OR('COSTO STANDARD'!A69&lt;2012,'COSTO STANDARD'!A69&lt;=0)</f>
        <v>1</v>
      </c>
      <c r="O69" s="49" t="b">
        <f>+'COSTO STANDARD'!B69&lt;='COSTO STANDARD'!A69</f>
        <v>1</v>
      </c>
      <c r="P69" s="49" t="b">
        <f>+'COSTO STANDARD'!F69&lt;=0</f>
        <v>1</v>
      </c>
      <c r="Q69" s="49" t="b">
        <f>+'COSTO STANDARD'!B69&gt;='COSTO STANDARD'!G69</f>
        <v>1</v>
      </c>
      <c r="R69" s="49" t="b">
        <f>+'COSTO STANDARD'!G69&lt;2020</f>
        <v>1</v>
      </c>
      <c r="S69" s="50" t="b">
        <f t="shared" ref="S69:S132" si="5">OR(M69,N69,O69,P69,Q69,R69)</f>
        <v>1</v>
      </c>
    </row>
    <row r="70" spans="1:19" x14ac:dyDescent="0.2">
      <c r="A70" s="48">
        <f t="shared" ref="A70:A133" si="6">+A69+1</f>
        <v>67</v>
      </c>
      <c r="B70" s="49" t="b">
        <f>+'NO COSTO STANDARD'!D70=13</f>
        <v>0</v>
      </c>
      <c r="C70" s="49" t="b">
        <f>+'NO COSTO STANDARD'!B70&lt;='NO COSTO STANDARD'!A70</f>
        <v>1</v>
      </c>
      <c r="D70" s="49" t="b">
        <f>AND('NO COSTO STANDARD'!A70&gt;2011,'NO COSTO STANDARD'!D70=5)</f>
        <v>0</v>
      </c>
      <c r="E70" s="49" t="b">
        <f>+'NO COSTO STANDARD'!B70&lt;=2008</f>
        <v>1</v>
      </c>
      <c r="F70" s="49" t="b">
        <f>+'NO COSTO STANDARD'!B70&gt;='NO COSTO STANDARD'!H70</f>
        <v>1</v>
      </c>
      <c r="G70" s="49" t="b">
        <f>+'NO COSTO STANDARD'!H70&lt;2020</f>
        <v>1</v>
      </c>
      <c r="H70" s="49" t="b">
        <f>+'NO COSTO STANDARD'!A70&lt;=0</f>
        <v>1</v>
      </c>
      <c r="I70" s="50" t="b">
        <f t="shared" si="4"/>
        <v>1</v>
      </c>
      <c r="L70" s="48">
        <f t="shared" ref="L70:L133" si="7">+L69+1</f>
        <v>67</v>
      </c>
      <c r="M70" s="49" t="b">
        <f>+'COSTO STANDARD'!D70=6</f>
        <v>0</v>
      </c>
      <c r="N70" s="49" t="b">
        <f>OR('COSTO STANDARD'!A70&lt;2012,'COSTO STANDARD'!A70&lt;=0)</f>
        <v>1</v>
      </c>
      <c r="O70" s="49" t="b">
        <f>+'COSTO STANDARD'!B70&lt;='COSTO STANDARD'!A70</f>
        <v>1</v>
      </c>
      <c r="P70" s="49" t="b">
        <f>+'COSTO STANDARD'!F70&lt;=0</f>
        <v>1</v>
      </c>
      <c r="Q70" s="49" t="b">
        <f>+'COSTO STANDARD'!B70&gt;='COSTO STANDARD'!G70</f>
        <v>1</v>
      </c>
      <c r="R70" s="49" t="b">
        <f>+'COSTO STANDARD'!G70&lt;2020</f>
        <v>1</v>
      </c>
      <c r="S70" s="50" t="b">
        <f t="shared" si="5"/>
        <v>1</v>
      </c>
    </row>
    <row r="71" spans="1:19" x14ac:dyDescent="0.2">
      <c r="A71" s="48">
        <f t="shared" si="6"/>
        <v>68</v>
      </c>
      <c r="B71" s="49" t="b">
        <f>+'NO COSTO STANDARD'!D71=13</f>
        <v>0</v>
      </c>
      <c r="C71" s="49" t="b">
        <f>+'NO COSTO STANDARD'!B71&lt;='NO COSTO STANDARD'!A71</f>
        <v>1</v>
      </c>
      <c r="D71" s="49" t="b">
        <f>AND('NO COSTO STANDARD'!A71&gt;2011,'NO COSTO STANDARD'!D71=5)</f>
        <v>0</v>
      </c>
      <c r="E71" s="49" t="b">
        <f>+'NO COSTO STANDARD'!B71&lt;=2008</f>
        <v>1</v>
      </c>
      <c r="F71" s="49" t="b">
        <f>+'NO COSTO STANDARD'!B71&gt;='NO COSTO STANDARD'!H71</f>
        <v>1</v>
      </c>
      <c r="G71" s="49" t="b">
        <f>+'NO COSTO STANDARD'!H71&lt;2020</f>
        <v>1</v>
      </c>
      <c r="H71" s="49" t="b">
        <f>+'NO COSTO STANDARD'!A71&lt;=0</f>
        <v>1</v>
      </c>
      <c r="I71" s="50" t="b">
        <f t="shared" si="4"/>
        <v>1</v>
      </c>
      <c r="L71" s="48">
        <f t="shared" si="7"/>
        <v>68</v>
      </c>
      <c r="M71" s="49" t="b">
        <f>+'COSTO STANDARD'!D71=6</f>
        <v>0</v>
      </c>
      <c r="N71" s="49" t="b">
        <f>OR('COSTO STANDARD'!A71&lt;2012,'COSTO STANDARD'!A71&lt;=0)</f>
        <v>1</v>
      </c>
      <c r="O71" s="49" t="b">
        <f>+'COSTO STANDARD'!B71&lt;='COSTO STANDARD'!A71</f>
        <v>1</v>
      </c>
      <c r="P71" s="49" t="b">
        <f>+'COSTO STANDARD'!F71&lt;=0</f>
        <v>1</v>
      </c>
      <c r="Q71" s="49" t="b">
        <f>+'COSTO STANDARD'!B71&gt;='COSTO STANDARD'!G71</f>
        <v>1</v>
      </c>
      <c r="R71" s="49" t="b">
        <f>+'COSTO STANDARD'!G71&lt;2020</f>
        <v>1</v>
      </c>
      <c r="S71" s="50" t="b">
        <f t="shared" si="5"/>
        <v>1</v>
      </c>
    </row>
    <row r="72" spans="1:19" x14ac:dyDescent="0.2">
      <c r="A72" s="48">
        <f t="shared" si="6"/>
        <v>69</v>
      </c>
      <c r="B72" s="49" t="b">
        <f>+'NO COSTO STANDARD'!D72=13</f>
        <v>0</v>
      </c>
      <c r="C72" s="49" t="b">
        <f>+'NO COSTO STANDARD'!B72&lt;='NO COSTO STANDARD'!A72</f>
        <v>1</v>
      </c>
      <c r="D72" s="49" t="b">
        <f>AND('NO COSTO STANDARD'!A72&gt;2011,'NO COSTO STANDARD'!D72=5)</f>
        <v>0</v>
      </c>
      <c r="E72" s="49" t="b">
        <f>+'NO COSTO STANDARD'!B72&lt;=2008</f>
        <v>1</v>
      </c>
      <c r="F72" s="49" t="b">
        <f>+'NO COSTO STANDARD'!B72&gt;='NO COSTO STANDARD'!H72</f>
        <v>1</v>
      </c>
      <c r="G72" s="49" t="b">
        <f>+'NO COSTO STANDARD'!H72&lt;2020</f>
        <v>1</v>
      </c>
      <c r="H72" s="49" t="b">
        <f>+'NO COSTO STANDARD'!A72&lt;=0</f>
        <v>1</v>
      </c>
      <c r="I72" s="50" t="b">
        <f t="shared" si="4"/>
        <v>1</v>
      </c>
      <c r="L72" s="48">
        <f t="shared" si="7"/>
        <v>69</v>
      </c>
      <c r="M72" s="49" t="b">
        <f>+'COSTO STANDARD'!D72=6</f>
        <v>0</v>
      </c>
      <c r="N72" s="49" t="b">
        <f>OR('COSTO STANDARD'!A72&lt;2012,'COSTO STANDARD'!A72&lt;=0)</f>
        <v>1</v>
      </c>
      <c r="O72" s="49" t="b">
        <f>+'COSTO STANDARD'!B72&lt;='COSTO STANDARD'!A72</f>
        <v>1</v>
      </c>
      <c r="P72" s="49" t="b">
        <f>+'COSTO STANDARD'!F72&lt;=0</f>
        <v>1</v>
      </c>
      <c r="Q72" s="49" t="b">
        <f>+'COSTO STANDARD'!B72&gt;='COSTO STANDARD'!G72</f>
        <v>1</v>
      </c>
      <c r="R72" s="49" t="b">
        <f>+'COSTO STANDARD'!G72&lt;2020</f>
        <v>1</v>
      </c>
      <c r="S72" s="50" t="b">
        <f t="shared" si="5"/>
        <v>1</v>
      </c>
    </row>
    <row r="73" spans="1:19" x14ac:dyDescent="0.2">
      <c r="A73" s="48">
        <f t="shared" si="6"/>
        <v>70</v>
      </c>
      <c r="B73" s="49" t="b">
        <f>+'NO COSTO STANDARD'!D73=13</f>
        <v>0</v>
      </c>
      <c r="C73" s="49" t="b">
        <f>+'NO COSTO STANDARD'!B73&lt;='NO COSTO STANDARD'!A73</f>
        <v>1</v>
      </c>
      <c r="D73" s="49" t="b">
        <f>AND('NO COSTO STANDARD'!A73&gt;2011,'NO COSTO STANDARD'!D73=5)</f>
        <v>0</v>
      </c>
      <c r="E73" s="49" t="b">
        <f>+'NO COSTO STANDARD'!B73&lt;=2008</f>
        <v>1</v>
      </c>
      <c r="F73" s="49" t="b">
        <f>+'NO COSTO STANDARD'!B73&gt;='NO COSTO STANDARD'!H73</f>
        <v>1</v>
      </c>
      <c r="G73" s="49" t="b">
        <f>+'NO COSTO STANDARD'!H73&lt;2020</f>
        <v>1</v>
      </c>
      <c r="H73" s="49" t="b">
        <f>+'NO COSTO STANDARD'!A73&lt;=0</f>
        <v>1</v>
      </c>
      <c r="I73" s="50" t="b">
        <f t="shared" si="4"/>
        <v>1</v>
      </c>
      <c r="L73" s="48">
        <f t="shared" si="7"/>
        <v>70</v>
      </c>
      <c r="M73" s="49" t="b">
        <f>+'COSTO STANDARD'!D73=6</f>
        <v>0</v>
      </c>
      <c r="N73" s="49" t="b">
        <f>OR('COSTO STANDARD'!A73&lt;2012,'COSTO STANDARD'!A73&lt;=0)</f>
        <v>1</v>
      </c>
      <c r="O73" s="49" t="b">
        <f>+'COSTO STANDARD'!B73&lt;='COSTO STANDARD'!A73</f>
        <v>1</v>
      </c>
      <c r="P73" s="49" t="b">
        <f>+'COSTO STANDARD'!F73&lt;=0</f>
        <v>1</v>
      </c>
      <c r="Q73" s="49" t="b">
        <f>+'COSTO STANDARD'!B73&gt;='COSTO STANDARD'!G73</f>
        <v>1</v>
      </c>
      <c r="R73" s="49" t="b">
        <f>+'COSTO STANDARD'!G73&lt;2020</f>
        <v>1</v>
      </c>
      <c r="S73" s="50" t="b">
        <f t="shared" si="5"/>
        <v>1</v>
      </c>
    </row>
    <row r="74" spans="1:19" x14ac:dyDescent="0.2">
      <c r="A74" s="48">
        <f t="shared" si="6"/>
        <v>71</v>
      </c>
      <c r="B74" s="49" t="b">
        <f>+'NO COSTO STANDARD'!D74=13</f>
        <v>0</v>
      </c>
      <c r="C74" s="49" t="b">
        <f>+'NO COSTO STANDARD'!B74&lt;='NO COSTO STANDARD'!A74</f>
        <v>1</v>
      </c>
      <c r="D74" s="49" t="b">
        <f>AND('NO COSTO STANDARD'!A74&gt;2011,'NO COSTO STANDARD'!D74=5)</f>
        <v>0</v>
      </c>
      <c r="E74" s="49" t="b">
        <f>+'NO COSTO STANDARD'!B74&lt;=2008</f>
        <v>1</v>
      </c>
      <c r="F74" s="49" t="b">
        <f>+'NO COSTO STANDARD'!B74&gt;='NO COSTO STANDARD'!H74</f>
        <v>1</v>
      </c>
      <c r="G74" s="49" t="b">
        <f>+'NO COSTO STANDARD'!H74&lt;2020</f>
        <v>1</v>
      </c>
      <c r="H74" s="49" t="b">
        <f>+'NO COSTO STANDARD'!A74&lt;=0</f>
        <v>1</v>
      </c>
      <c r="I74" s="50" t="b">
        <f t="shared" si="4"/>
        <v>1</v>
      </c>
      <c r="L74" s="48">
        <f t="shared" si="7"/>
        <v>71</v>
      </c>
      <c r="M74" s="49" t="b">
        <f>+'COSTO STANDARD'!D74=6</f>
        <v>0</v>
      </c>
      <c r="N74" s="49" t="b">
        <f>OR('COSTO STANDARD'!A74&lt;2012,'COSTO STANDARD'!A74&lt;=0)</f>
        <v>1</v>
      </c>
      <c r="O74" s="49" t="b">
        <f>+'COSTO STANDARD'!B74&lt;='COSTO STANDARD'!A74</f>
        <v>1</v>
      </c>
      <c r="P74" s="49" t="b">
        <f>+'COSTO STANDARD'!F74&lt;=0</f>
        <v>1</v>
      </c>
      <c r="Q74" s="49" t="b">
        <f>+'COSTO STANDARD'!B74&gt;='COSTO STANDARD'!G74</f>
        <v>1</v>
      </c>
      <c r="R74" s="49" t="b">
        <f>+'COSTO STANDARD'!G74&lt;2020</f>
        <v>1</v>
      </c>
      <c r="S74" s="50" t="b">
        <f t="shared" si="5"/>
        <v>1</v>
      </c>
    </row>
    <row r="75" spans="1:19" x14ac:dyDescent="0.2">
      <c r="A75" s="48">
        <f t="shared" si="6"/>
        <v>72</v>
      </c>
      <c r="B75" s="49" t="b">
        <f>+'NO COSTO STANDARD'!D75=13</f>
        <v>0</v>
      </c>
      <c r="C75" s="49" t="b">
        <f>+'NO COSTO STANDARD'!B75&lt;='NO COSTO STANDARD'!A75</f>
        <v>1</v>
      </c>
      <c r="D75" s="49" t="b">
        <f>AND('NO COSTO STANDARD'!A75&gt;2011,'NO COSTO STANDARD'!D75=5)</f>
        <v>0</v>
      </c>
      <c r="E75" s="49" t="b">
        <f>+'NO COSTO STANDARD'!B75&lt;=2008</f>
        <v>1</v>
      </c>
      <c r="F75" s="49" t="b">
        <f>+'NO COSTO STANDARD'!B75&gt;='NO COSTO STANDARD'!H75</f>
        <v>1</v>
      </c>
      <c r="G75" s="49" t="b">
        <f>+'NO COSTO STANDARD'!H75&lt;2020</f>
        <v>1</v>
      </c>
      <c r="H75" s="49" t="b">
        <f>+'NO COSTO STANDARD'!A75&lt;=0</f>
        <v>1</v>
      </c>
      <c r="I75" s="50" t="b">
        <f t="shared" si="4"/>
        <v>1</v>
      </c>
      <c r="L75" s="48">
        <f t="shared" si="7"/>
        <v>72</v>
      </c>
      <c r="M75" s="49" t="b">
        <f>+'COSTO STANDARD'!D75=6</f>
        <v>0</v>
      </c>
      <c r="N75" s="49" t="b">
        <f>OR('COSTO STANDARD'!A75&lt;2012,'COSTO STANDARD'!A75&lt;=0)</f>
        <v>1</v>
      </c>
      <c r="O75" s="49" t="b">
        <f>+'COSTO STANDARD'!B75&lt;='COSTO STANDARD'!A75</f>
        <v>1</v>
      </c>
      <c r="P75" s="49" t="b">
        <f>+'COSTO STANDARD'!F75&lt;=0</f>
        <v>1</v>
      </c>
      <c r="Q75" s="49" t="b">
        <f>+'COSTO STANDARD'!B75&gt;='COSTO STANDARD'!G75</f>
        <v>1</v>
      </c>
      <c r="R75" s="49" t="b">
        <f>+'COSTO STANDARD'!G75&lt;2020</f>
        <v>1</v>
      </c>
      <c r="S75" s="50" t="b">
        <f t="shared" si="5"/>
        <v>1</v>
      </c>
    </row>
    <row r="76" spans="1:19" x14ac:dyDescent="0.2">
      <c r="A76" s="48">
        <f t="shared" si="6"/>
        <v>73</v>
      </c>
      <c r="B76" s="49" t="b">
        <f>+'NO COSTO STANDARD'!D76=13</f>
        <v>0</v>
      </c>
      <c r="C76" s="49" t="b">
        <f>+'NO COSTO STANDARD'!B76&lt;='NO COSTO STANDARD'!A76</f>
        <v>1</v>
      </c>
      <c r="D76" s="49" t="b">
        <f>AND('NO COSTO STANDARD'!A76&gt;2011,'NO COSTO STANDARD'!D76=5)</f>
        <v>0</v>
      </c>
      <c r="E76" s="49" t="b">
        <f>+'NO COSTO STANDARD'!B76&lt;=2008</f>
        <v>1</v>
      </c>
      <c r="F76" s="49" t="b">
        <f>+'NO COSTO STANDARD'!B76&gt;='NO COSTO STANDARD'!H76</f>
        <v>1</v>
      </c>
      <c r="G76" s="49" t="b">
        <f>+'NO COSTO STANDARD'!H76&lt;2020</f>
        <v>1</v>
      </c>
      <c r="H76" s="49" t="b">
        <f>+'NO COSTO STANDARD'!A76&lt;=0</f>
        <v>1</v>
      </c>
      <c r="I76" s="50" t="b">
        <f t="shared" si="4"/>
        <v>1</v>
      </c>
      <c r="L76" s="48">
        <f t="shared" si="7"/>
        <v>73</v>
      </c>
      <c r="M76" s="49" t="b">
        <f>+'COSTO STANDARD'!D76=6</f>
        <v>0</v>
      </c>
      <c r="N76" s="49" t="b">
        <f>OR('COSTO STANDARD'!A76&lt;2012,'COSTO STANDARD'!A76&lt;=0)</f>
        <v>1</v>
      </c>
      <c r="O76" s="49" t="b">
        <f>+'COSTO STANDARD'!B76&lt;='COSTO STANDARD'!A76</f>
        <v>1</v>
      </c>
      <c r="P76" s="49" t="b">
        <f>+'COSTO STANDARD'!F76&lt;=0</f>
        <v>1</v>
      </c>
      <c r="Q76" s="49" t="b">
        <f>+'COSTO STANDARD'!B76&gt;='COSTO STANDARD'!G76</f>
        <v>1</v>
      </c>
      <c r="R76" s="49" t="b">
        <f>+'COSTO STANDARD'!G76&lt;2020</f>
        <v>1</v>
      </c>
      <c r="S76" s="50" t="b">
        <f t="shared" si="5"/>
        <v>1</v>
      </c>
    </row>
    <row r="77" spans="1:19" x14ac:dyDescent="0.2">
      <c r="A77" s="48">
        <f t="shared" si="6"/>
        <v>74</v>
      </c>
      <c r="B77" s="49" t="b">
        <f>+'NO COSTO STANDARD'!D77=13</f>
        <v>0</v>
      </c>
      <c r="C77" s="49" t="b">
        <f>+'NO COSTO STANDARD'!B77&lt;='NO COSTO STANDARD'!A77</f>
        <v>1</v>
      </c>
      <c r="D77" s="49" t="b">
        <f>AND('NO COSTO STANDARD'!A77&gt;2011,'NO COSTO STANDARD'!D77=5)</f>
        <v>0</v>
      </c>
      <c r="E77" s="49" t="b">
        <f>+'NO COSTO STANDARD'!B77&lt;=2008</f>
        <v>1</v>
      </c>
      <c r="F77" s="49" t="b">
        <f>+'NO COSTO STANDARD'!B77&gt;='NO COSTO STANDARD'!H77</f>
        <v>1</v>
      </c>
      <c r="G77" s="49" t="b">
        <f>+'NO COSTO STANDARD'!H77&lt;2020</f>
        <v>1</v>
      </c>
      <c r="H77" s="49" t="b">
        <f>+'NO COSTO STANDARD'!A77&lt;=0</f>
        <v>1</v>
      </c>
      <c r="I77" s="50" t="b">
        <f t="shared" si="4"/>
        <v>1</v>
      </c>
      <c r="L77" s="48">
        <f t="shared" si="7"/>
        <v>74</v>
      </c>
      <c r="M77" s="49" t="b">
        <f>+'COSTO STANDARD'!D77=6</f>
        <v>0</v>
      </c>
      <c r="N77" s="49" t="b">
        <f>OR('COSTO STANDARD'!A77&lt;2012,'COSTO STANDARD'!A77&lt;=0)</f>
        <v>1</v>
      </c>
      <c r="O77" s="49" t="b">
        <f>+'COSTO STANDARD'!B77&lt;='COSTO STANDARD'!A77</f>
        <v>1</v>
      </c>
      <c r="P77" s="49" t="b">
        <f>+'COSTO STANDARD'!F77&lt;=0</f>
        <v>1</v>
      </c>
      <c r="Q77" s="49" t="b">
        <f>+'COSTO STANDARD'!B77&gt;='COSTO STANDARD'!G77</f>
        <v>1</v>
      </c>
      <c r="R77" s="49" t="b">
        <f>+'COSTO STANDARD'!G77&lt;2020</f>
        <v>1</v>
      </c>
      <c r="S77" s="50" t="b">
        <f t="shared" si="5"/>
        <v>1</v>
      </c>
    </row>
    <row r="78" spans="1:19" x14ac:dyDescent="0.2">
      <c r="A78" s="48">
        <f t="shared" si="6"/>
        <v>75</v>
      </c>
      <c r="B78" s="49" t="b">
        <f>+'NO COSTO STANDARD'!D78=13</f>
        <v>0</v>
      </c>
      <c r="C78" s="49" t="b">
        <f>+'NO COSTO STANDARD'!B78&lt;='NO COSTO STANDARD'!A78</f>
        <v>1</v>
      </c>
      <c r="D78" s="49" t="b">
        <f>AND('NO COSTO STANDARD'!A78&gt;2011,'NO COSTO STANDARD'!D78=5)</f>
        <v>0</v>
      </c>
      <c r="E78" s="49" t="b">
        <f>+'NO COSTO STANDARD'!B78&lt;=2008</f>
        <v>1</v>
      </c>
      <c r="F78" s="49" t="b">
        <f>+'NO COSTO STANDARD'!B78&gt;='NO COSTO STANDARD'!H78</f>
        <v>1</v>
      </c>
      <c r="G78" s="49" t="b">
        <f>+'NO COSTO STANDARD'!H78&lt;2020</f>
        <v>1</v>
      </c>
      <c r="H78" s="49" t="b">
        <f>+'NO COSTO STANDARD'!A78&lt;=0</f>
        <v>1</v>
      </c>
      <c r="I78" s="50" t="b">
        <f t="shared" si="4"/>
        <v>1</v>
      </c>
      <c r="L78" s="48">
        <f t="shared" si="7"/>
        <v>75</v>
      </c>
      <c r="M78" s="49" t="b">
        <f>+'COSTO STANDARD'!D78=6</f>
        <v>0</v>
      </c>
      <c r="N78" s="49" t="b">
        <f>OR('COSTO STANDARD'!A78&lt;2012,'COSTO STANDARD'!A78&lt;=0)</f>
        <v>1</v>
      </c>
      <c r="O78" s="49" t="b">
        <f>+'COSTO STANDARD'!B78&lt;='COSTO STANDARD'!A78</f>
        <v>1</v>
      </c>
      <c r="P78" s="49" t="b">
        <f>+'COSTO STANDARD'!F78&lt;=0</f>
        <v>1</v>
      </c>
      <c r="Q78" s="49" t="b">
        <f>+'COSTO STANDARD'!B78&gt;='COSTO STANDARD'!G78</f>
        <v>1</v>
      </c>
      <c r="R78" s="49" t="b">
        <f>+'COSTO STANDARD'!G78&lt;2020</f>
        <v>1</v>
      </c>
      <c r="S78" s="50" t="b">
        <f t="shared" si="5"/>
        <v>1</v>
      </c>
    </row>
    <row r="79" spans="1:19" x14ac:dyDescent="0.2">
      <c r="A79" s="48">
        <f t="shared" si="6"/>
        <v>76</v>
      </c>
      <c r="B79" s="49" t="b">
        <f>+'NO COSTO STANDARD'!D79=13</f>
        <v>0</v>
      </c>
      <c r="C79" s="49" t="b">
        <f>+'NO COSTO STANDARD'!B79&lt;='NO COSTO STANDARD'!A79</f>
        <v>1</v>
      </c>
      <c r="D79" s="49" t="b">
        <f>AND('NO COSTO STANDARD'!A79&gt;2011,'NO COSTO STANDARD'!D79=5)</f>
        <v>0</v>
      </c>
      <c r="E79" s="49" t="b">
        <f>+'NO COSTO STANDARD'!B79&lt;=2008</f>
        <v>1</v>
      </c>
      <c r="F79" s="49" t="b">
        <f>+'NO COSTO STANDARD'!B79&gt;='NO COSTO STANDARD'!H79</f>
        <v>1</v>
      </c>
      <c r="G79" s="49" t="b">
        <f>+'NO COSTO STANDARD'!H79&lt;2020</f>
        <v>1</v>
      </c>
      <c r="H79" s="49" t="b">
        <f>+'NO COSTO STANDARD'!A79&lt;=0</f>
        <v>1</v>
      </c>
      <c r="I79" s="50" t="b">
        <f t="shared" si="4"/>
        <v>1</v>
      </c>
      <c r="L79" s="48">
        <f t="shared" si="7"/>
        <v>76</v>
      </c>
      <c r="M79" s="49" t="b">
        <f>+'COSTO STANDARD'!D79=6</f>
        <v>0</v>
      </c>
      <c r="N79" s="49" t="b">
        <f>OR('COSTO STANDARD'!A79&lt;2012,'COSTO STANDARD'!A79&lt;=0)</f>
        <v>1</v>
      </c>
      <c r="O79" s="49" t="b">
        <f>+'COSTO STANDARD'!B79&lt;='COSTO STANDARD'!A79</f>
        <v>1</v>
      </c>
      <c r="P79" s="49" t="b">
        <f>+'COSTO STANDARD'!F79&lt;=0</f>
        <v>1</v>
      </c>
      <c r="Q79" s="49" t="b">
        <f>+'COSTO STANDARD'!B79&gt;='COSTO STANDARD'!G79</f>
        <v>1</v>
      </c>
      <c r="R79" s="49" t="b">
        <f>+'COSTO STANDARD'!G79&lt;2020</f>
        <v>1</v>
      </c>
      <c r="S79" s="50" t="b">
        <f t="shared" si="5"/>
        <v>1</v>
      </c>
    </row>
    <row r="80" spans="1:19" x14ac:dyDescent="0.2">
      <c r="A80" s="48">
        <f t="shared" si="6"/>
        <v>77</v>
      </c>
      <c r="B80" s="49" t="b">
        <f>+'NO COSTO STANDARD'!D80=13</f>
        <v>0</v>
      </c>
      <c r="C80" s="49" t="b">
        <f>+'NO COSTO STANDARD'!B80&lt;='NO COSTO STANDARD'!A80</f>
        <v>1</v>
      </c>
      <c r="D80" s="49" t="b">
        <f>AND('NO COSTO STANDARD'!A80&gt;2011,'NO COSTO STANDARD'!D80=5)</f>
        <v>0</v>
      </c>
      <c r="E80" s="49" t="b">
        <f>+'NO COSTO STANDARD'!B80&lt;=2008</f>
        <v>1</v>
      </c>
      <c r="F80" s="49" t="b">
        <f>+'NO COSTO STANDARD'!B80&gt;='NO COSTO STANDARD'!H80</f>
        <v>1</v>
      </c>
      <c r="G80" s="49" t="b">
        <f>+'NO COSTO STANDARD'!H80&lt;2020</f>
        <v>1</v>
      </c>
      <c r="H80" s="49" t="b">
        <f>+'NO COSTO STANDARD'!A80&lt;=0</f>
        <v>1</v>
      </c>
      <c r="I80" s="50" t="b">
        <f t="shared" si="4"/>
        <v>1</v>
      </c>
      <c r="L80" s="48">
        <f t="shared" si="7"/>
        <v>77</v>
      </c>
      <c r="M80" s="49" t="b">
        <f>+'COSTO STANDARD'!D80=6</f>
        <v>0</v>
      </c>
      <c r="N80" s="49" t="b">
        <f>OR('COSTO STANDARD'!A80&lt;2012,'COSTO STANDARD'!A80&lt;=0)</f>
        <v>1</v>
      </c>
      <c r="O80" s="49" t="b">
        <f>+'COSTO STANDARD'!B80&lt;='COSTO STANDARD'!A80</f>
        <v>1</v>
      </c>
      <c r="P80" s="49" t="b">
        <f>+'COSTO STANDARD'!F80&lt;=0</f>
        <v>1</v>
      </c>
      <c r="Q80" s="49" t="b">
        <f>+'COSTO STANDARD'!B80&gt;='COSTO STANDARD'!G80</f>
        <v>1</v>
      </c>
      <c r="R80" s="49" t="b">
        <f>+'COSTO STANDARD'!G80&lt;2020</f>
        <v>1</v>
      </c>
      <c r="S80" s="50" t="b">
        <f t="shared" si="5"/>
        <v>1</v>
      </c>
    </row>
    <row r="81" spans="1:19" x14ac:dyDescent="0.2">
      <c r="A81" s="48">
        <f t="shared" si="6"/>
        <v>78</v>
      </c>
      <c r="B81" s="49" t="b">
        <f>+'NO COSTO STANDARD'!D81=13</f>
        <v>0</v>
      </c>
      <c r="C81" s="49" t="b">
        <f>+'NO COSTO STANDARD'!B81&lt;='NO COSTO STANDARD'!A81</f>
        <v>1</v>
      </c>
      <c r="D81" s="49" t="b">
        <f>AND('NO COSTO STANDARD'!A81&gt;2011,'NO COSTO STANDARD'!D81=5)</f>
        <v>0</v>
      </c>
      <c r="E81" s="49" t="b">
        <f>+'NO COSTO STANDARD'!B81&lt;=2008</f>
        <v>1</v>
      </c>
      <c r="F81" s="49" t="b">
        <f>+'NO COSTO STANDARD'!B81&gt;='NO COSTO STANDARD'!H81</f>
        <v>1</v>
      </c>
      <c r="G81" s="49" t="b">
        <f>+'NO COSTO STANDARD'!H81&lt;2020</f>
        <v>1</v>
      </c>
      <c r="H81" s="49" t="b">
        <f>+'NO COSTO STANDARD'!A81&lt;=0</f>
        <v>1</v>
      </c>
      <c r="I81" s="50" t="b">
        <f t="shared" si="4"/>
        <v>1</v>
      </c>
      <c r="L81" s="48">
        <f t="shared" si="7"/>
        <v>78</v>
      </c>
      <c r="M81" s="49" t="b">
        <f>+'COSTO STANDARD'!D81=6</f>
        <v>0</v>
      </c>
      <c r="N81" s="49" t="b">
        <f>OR('COSTO STANDARD'!A81&lt;2012,'COSTO STANDARD'!A81&lt;=0)</f>
        <v>1</v>
      </c>
      <c r="O81" s="49" t="b">
        <f>+'COSTO STANDARD'!B81&lt;='COSTO STANDARD'!A81</f>
        <v>1</v>
      </c>
      <c r="P81" s="49" t="b">
        <f>+'COSTO STANDARD'!F81&lt;=0</f>
        <v>1</v>
      </c>
      <c r="Q81" s="49" t="b">
        <f>+'COSTO STANDARD'!B81&gt;='COSTO STANDARD'!G81</f>
        <v>1</v>
      </c>
      <c r="R81" s="49" t="b">
        <f>+'COSTO STANDARD'!G81&lt;2020</f>
        <v>1</v>
      </c>
      <c r="S81" s="50" t="b">
        <f t="shared" si="5"/>
        <v>1</v>
      </c>
    </row>
    <row r="82" spans="1:19" x14ac:dyDescent="0.2">
      <c r="A82" s="48">
        <f t="shared" si="6"/>
        <v>79</v>
      </c>
      <c r="B82" s="49" t="b">
        <f>+'NO COSTO STANDARD'!D82=13</f>
        <v>0</v>
      </c>
      <c r="C82" s="49" t="b">
        <f>+'NO COSTO STANDARD'!B82&lt;='NO COSTO STANDARD'!A82</f>
        <v>1</v>
      </c>
      <c r="D82" s="49" t="b">
        <f>AND('NO COSTO STANDARD'!A82&gt;2011,'NO COSTO STANDARD'!D82=5)</f>
        <v>0</v>
      </c>
      <c r="E82" s="49" t="b">
        <f>+'NO COSTO STANDARD'!B82&lt;=2008</f>
        <v>1</v>
      </c>
      <c r="F82" s="49" t="b">
        <f>+'NO COSTO STANDARD'!B82&gt;='NO COSTO STANDARD'!H82</f>
        <v>1</v>
      </c>
      <c r="G82" s="49" t="b">
        <f>+'NO COSTO STANDARD'!H82&lt;2020</f>
        <v>1</v>
      </c>
      <c r="H82" s="49" t="b">
        <f>+'NO COSTO STANDARD'!A82&lt;=0</f>
        <v>1</v>
      </c>
      <c r="I82" s="50" t="b">
        <f t="shared" si="4"/>
        <v>1</v>
      </c>
      <c r="L82" s="48">
        <f t="shared" si="7"/>
        <v>79</v>
      </c>
      <c r="M82" s="49" t="b">
        <f>+'COSTO STANDARD'!D82=6</f>
        <v>0</v>
      </c>
      <c r="N82" s="49" t="b">
        <f>OR('COSTO STANDARD'!A82&lt;2012,'COSTO STANDARD'!A82&lt;=0)</f>
        <v>1</v>
      </c>
      <c r="O82" s="49" t="b">
        <f>+'COSTO STANDARD'!B82&lt;='COSTO STANDARD'!A82</f>
        <v>1</v>
      </c>
      <c r="P82" s="49" t="b">
        <f>+'COSTO STANDARD'!F82&lt;=0</f>
        <v>1</v>
      </c>
      <c r="Q82" s="49" t="b">
        <f>+'COSTO STANDARD'!B82&gt;='COSTO STANDARD'!G82</f>
        <v>1</v>
      </c>
      <c r="R82" s="49" t="b">
        <f>+'COSTO STANDARD'!G82&lt;2020</f>
        <v>1</v>
      </c>
      <c r="S82" s="50" t="b">
        <f t="shared" si="5"/>
        <v>1</v>
      </c>
    </row>
    <row r="83" spans="1:19" x14ac:dyDescent="0.2">
      <c r="A83" s="48">
        <f t="shared" si="6"/>
        <v>80</v>
      </c>
      <c r="B83" s="49" t="b">
        <f>+'NO COSTO STANDARD'!D83=13</f>
        <v>0</v>
      </c>
      <c r="C83" s="49" t="b">
        <f>+'NO COSTO STANDARD'!B83&lt;='NO COSTO STANDARD'!A83</f>
        <v>1</v>
      </c>
      <c r="D83" s="49" t="b">
        <f>AND('NO COSTO STANDARD'!A83&gt;2011,'NO COSTO STANDARD'!D83=5)</f>
        <v>0</v>
      </c>
      <c r="E83" s="49" t="b">
        <f>+'NO COSTO STANDARD'!B83&lt;=2008</f>
        <v>1</v>
      </c>
      <c r="F83" s="49" t="b">
        <f>+'NO COSTO STANDARD'!B83&gt;='NO COSTO STANDARD'!H83</f>
        <v>1</v>
      </c>
      <c r="G83" s="49" t="b">
        <f>+'NO COSTO STANDARD'!H83&lt;2020</f>
        <v>1</v>
      </c>
      <c r="H83" s="49" t="b">
        <f>+'NO COSTO STANDARD'!A83&lt;=0</f>
        <v>1</v>
      </c>
      <c r="I83" s="50" t="b">
        <f t="shared" si="4"/>
        <v>1</v>
      </c>
      <c r="L83" s="48">
        <f t="shared" si="7"/>
        <v>80</v>
      </c>
      <c r="M83" s="49" t="b">
        <f>+'COSTO STANDARD'!D83=6</f>
        <v>0</v>
      </c>
      <c r="N83" s="49" t="b">
        <f>OR('COSTO STANDARD'!A83&lt;2012,'COSTO STANDARD'!A83&lt;=0)</f>
        <v>1</v>
      </c>
      <c r="O83" s="49" t="b">
        <f>+'COSTO STANDARD'!B83&lt;='COSTO STANDARD'!A83</f>
        <v>1</v>
      </c>
      <c r="P83" s="49" t="b">
        <f>+'COSTO STANDARD'!F83&lt;=0</f>
        <v>1</v>
      </c>
      <c r="Q83" s="49" t="b">
        <f>+'COSTO STANDARD'!B83&gt;='COSTO STANDARD'!G83</f>
        <v>1</v>
      </c>
      <c r="R83" s="49" t="b">
        <f>+'COSTO STANDARD'!G83&lt;2020</f>
        <v>1</v>
      </c>
      <c r="S83" s="50" t="b">
        <f t="shared" si="5"/>
        <v>1</v>
      </c>
    </row>
    <row r="84" spans="1:19" x14ac:dyDescent="0.2">
      <c r="A84" s="48">
        <f t="shared" si="6"/>
        <v>81</v>
      </c>
      <c r="B84" s="49" t="b">
        <f>+'NO COSTO STANDARD'!D84=13</f>
        <v>0</v>
      </c>
      <c r="C84" s="49" t="b">
        <f>+'NO COSTO STANDARD'!B84&lt;='NO COSTO STANDARD'!A84</f>
        <v>1</v>
      </c>
      <c r="D84" s="49" t="b">
        <f>AND('NO COSTO STANDARD'!A84&gt;2011,'NO COSTO STANDARD'!D84=5)</f>
        <v>0</v>
      </c>
      <c r="E84" s="49" t="b">
        <f>+'NO COSTO STANDARD'!B84&lt;=2008</f>
        <v>1</v>
      </c>
      <c r="F84" s="49" t="b">
        <f>+'NO COSTO STANDARD'!B84&gt;='NO COSTO STANDARD'!H84</f>
        <v>1</v>
      </c>
      <c r="G84" s="49" t="b">
        <f>+'NO COSTO STANDARD'!H84&lt;2020</f>
        <v>1</v>
      </c>
      <c r="H84" s="49" t="b">
        <f>+'NO COSTO STANDARD'!A84&lt;=0</f>
        <v>1</v>
      </c>
      <c r="I84" s="50" t="b">
        <f t="shared" si="4"/>
        <v>1</v>
      </c>
      <c r="L84" s="48">
        <f t="shared" si="7"/>
        <v>81</v>
      </c>
      <c r="M84" s="49" t="b">
        <f>+'COSTO STANDARD'!D84=6</f>
        <v>0</v>
      </c>
      <c r="N84" s="49" t="b">
        <f>OR('COSTO STANDARD'!A84&lt;2012,'COSTO STANDARD'!A84&lt;=0)</f>
        <v>1</v>
      </c>
      <c r="O84" s="49" t="b">
        <f>+'COSTO STANDARD'!B84&lt;='COSTO STANDARD'!A84</f>
        <v>1</v>
      </c>
      <c r="P84" s="49" t="b">
        <f>+'COSTO STANDARD'!F84&lt;=0</f>
        <v>1</v>
      </c>
      <c r="Q84" s="49" t="b">
        <f>+'COSTO STANDARD'!B84&gt;='COSTO STANDARD'!G84</f>
        <v>1</v>
      </c>
      <c r="R84" s="49" t="b">
        <f>+'COSTO STANDARD'!G84&lt;2020</f>
        <v>1</v>
      </c>
      <c r="S84" s="50" t="b">
        <f t="shared" si="5"/>
        <v>1</v>
      </c>
    </row>
    <row r="85" spans="1:19" x14ac:dyDescent="0.2">
      <c r="A85" s="48">
        <f t="shared" si="6"/>
        <v>82</v>
      </c>
      <c r="B85" s="49" t="b">
        <f>+'NO COSTO STANDARD'!D85=13</f>
        <v>0</v>
      </c>
      <c r="C85" s="49" t="b">
        <f>+'NO COSTO STANDARD'!B85&lt;='NO COSTO STANDARD'!A85</f>
        <v>1</v>
      </c>
      <c r="D85" s="49" t="b">
        <f>AND('NO COSTO STANDARD'!A85&gt;2011,'NO COSTO STANDARD'!D85=5)</f>
        <v>0</v>
      </c>
      <c r="E85" s="49" t="b">
        <f>+'NO COSTO STANDARD'!B85&lt;=2008</f>
        <v>1</v>
      </c>
      <c r="F85" s="49" t="b">
        <f>+'NO COSTO STANDARD'!B85&gt;='NO COSTO STANDARD'!H85</f>
        <v>1</v>
      </c>
      <c r="G85" s="49" t="b">
        <f>+'NO COSTO STANDARD'!H85&lt;2020</f>
        <v>1</v>
      </c>
      <c r="H85" s="49" t="b">
        <f>+'NO COSTO STANDARD'!A85&lt;=0</f>
        <v>1</v>
      </c>
      <c r="I85" s="50" t="b">
        <f t="shared" si="4"/>
        <v>1</v>
      </c>
      <c r="L85" s="48">
        <f t="shared" si="7"/>
        <v>82</v>
      </c>
      <c r="M85" s="49" t="b">
        <f>+'COSTO STANDARD'!D85=6</f>
        <v>0</v>
      </c>
      <c r="N85" s="49" t="b">
        <f>OR('COSTO STANDARD'!A85&lt;2012,'COSTO STANDARD'!A85&lt;=0)</f>
        <v>1</v>
      </c>
      <c r="O85" s="49" t="b">
        <f>+'COSTO STANDARD'!B85&lt;='COSTO STANDARD'!A85</f>
        <v>1</v>
      </c>
      <c r="P85" s="49" t="b">
        <f>+'COSTO STANDARD'!F85&lt;=0</f>
        <v>1</v>
      </c>
      <c r="Q85" s="49" t="b">
        <f>+'COSTO STANDARD'!B85&gt;='COSTO STANDARD'!G85</f>
        <v>1</v>
      </c>
      <c r="R85" s="49" t="b">
        <f>+'COSTO STANDARD'!G85&lt;2020</f>
        <v>1</v>
      </c>
      <c r="S85" s="50" t="b">
        <f t="shared" si="5"/>
        <v>1</v>
      </c>
    </row>
    <row r="86" spans="1:19" x14ac:dyDescent="0.2">
      <c r="A86" s="48">
        <f t="shared" si="6"/>
        <v>83</v>
      </c>
      <c r="B86" s="49" t="b">
        <f>+'NO COSTO STANDARD'!D86=13</f>
        <v>0</v>
      </c>
      <c r="C86" s="49" t="b">
        <f>+'NO COSTO STANDARD'!B86&lt;='NO COSTO STANDARD'!A86</f>
        <v>1</v>
      </c>
      <c r="D86" s="49" t="b">
        <f>AND('NO COSTO STANDARD'!A86&gt;2011,'NO COSTO STANDARD'!D86=5)</f>
        <v>0</v>
      </c>
      <c r="E86" s="49" t="b">
        <f>+'NO COSTO STANDARD'!B86&lt;=2008</f>
        <v>1</v>
      </c>
      <c r="F86" s="49" t="b">
        <f>+'NO COSTO STANDARD'!B86&gt;='NO COSTO STANDARD'!H86</f>
        <v>1</v>
      </c>
      <c r="G86" s="49" t="b">
        <f>+'NO COSTO STANDARD'!H86&lt;2020</f>
        <v>1</v>
      </c>
      <c r="H86" s="49" t="b">
        <f>+'NO COSTO STANDARD'!A86&lt;=0</f>
        <v>1</v>
      </c>
      <c r="I86" s="50" t="b">
        <f t="shared" si="4"/>
        <v>1</v>
      </c>
      <c r="L86" s="48">
        <f t="shared" si="7"/>
        <v>83</v>
      </c>
      <c r="M86" s="49" t="b">
        <f>+'COSTO STANDARD'!D86=6</f>
        <v>0</v>
      </c>
      <c r="N86" s="49" t="b">
        <f>OR('COSTO STANDARD'!A86&lt;2012,'COSTO STANDARD'!A86&lt;=0)</f>
        <v>1</v>
      </c>
      <c r="O86" s="49" t="b">
        <f>+'COSTO STANDARD'!B86&lt;='COSTO STANDARD'!A86</f>
        <v>1</v>
      </c>
      <c r="P86" s="49" t="b">
        <f>+'COSTO STANDARD'!F86&lt;=0</f>
        <v>1</v>
      </c>
      <c r="Q86" s="49" t="b">
        <f>+'COSTO STANDARD'!B86&gt;='COSTO STANDARD'!G86</f>
        <v>1</v>
      </c>
      <c r="R86" s="49" t="b">
        <f>+'COSTO STANDARD'!G86&lt;2020</f>
        <v>1</v>
      </c>
      <c r="S86" s="50" t="b">
        <f t="shared" si="5"/>
        <v>1</v>
      </c>
    </row>
    <row r="87" spans="1:19" x14ac:dyDescent="0.2">
      <c r="A87" s="48">
        <f t="shared" si="6"/>
        <v>84</v>
      </c>
      <c r="B87" s="49" t="b">
        <f>+'NO COSTO STANDARD'!D87=13</f>
        <v>0</v>
      </c>
      <c r="C87" s="49" t="b">
        <f>+'NO COSTO STANDARD'!B87&lt;='NO COSTO STANDARD'!A87</f>
        <v>1</v>
      </c>
      <c r="D87" s="49" t="b">
        <f>AND('NO COSTO STANDARD'!A87&gt;2011,'NO COSTO STANDARD'!D87=5)</f>
        <v>0</v>
      </c>
      <c r="E87" s="49" t="b">
        <f>+'NO COSTO STANDARD'!B87&lt;=2008</f>
        <v>1</v>
      </c>
      <c r="F87" s="49" t="b">
        <f>+'NO COSTO STANDARD'!B87&gt;='NO COSTO STANDARD'!H87</f>
        <v>1</v>
      </c>
      <c r="G87" s="49" t="b">
        <f>+'NO COSTO STANDARD'!H87&lt;2020</f>
        <v>1</v>
      </c>
      <c r="H87" s="49" t="b">
        <f>+'NO COSTO STANDARD'!A87&lt;=0</f>
        <v>1</v>
      </c>
      <c r="I87" s="50" t="b">
        <f t="shared" si="4"/>
        <v>1</v>
      </c>
      <c r="L87" s="48">
        <f t="shared" si="7"/>
        <v>84</v>
      </c>
      <c r="M87" s="49" t="b">
        <f>+'COSTO STANDARD'!D87=6</f>
        <v>0</v>
      </c>
      <c r="N87" s="49" t="b">
        <f>OR('COSTO STANDARD'!A87&lt;2012,'COSTO STANDARD'!A87&lt;=0)</f>
        <v>1</v>
      </c>
      <c r="O87" s="49" t="b">
        <f>+'COSTO STANDARD'!B87&lt;='COSTO STANDARD'!A87</f>
        <v>1</v>
      </c>
      <c r="P87" s="49" t="b">
        <f>+'COSTO STANDARD'!F87&lt;=0</f>
        <v>1</v>
      </c>
      <c r="Q87" s="49" t="b">
        <f>+'COSTO STANDARD'!B87&gt;='COSTO STANDARD'!G87</f>
        <v>1</v>
      </c>
      <c r="R87" s="49" t="b">
        <f>+'COSTO STANDARD'!G87&lt;2020</f>
        <v>1</v>
      </c>
      <c r="S87" s="50" t="b">
        <f t="shared" si="5"/>
        <v>1</v>
      </c>
    </row>
    <row r="88" spans="1:19" x14ac:dyDescent="0.2">
      <c r="A88" s="48">
        <f t="shared" si="6"/>
        <v>85</v>
      </c>
      <c r="B88" s="49" t="b">
        <f>+'NO COSTO STANDARD'!D88=13</f>
        <v>0</v>
      </c>
      <c r="C88" s="49" t="b">
        <f>+'NO COSTO STANDARD'!B88&lt;='NO COSTO STANDARD'!A88</f>
        <v>1</v>
      </c>
      <c r="D88" s="49" t="b">
        <f>AND('NO COSTO STANDARD'!A88&gt;2011,'NO COSTO STANDARD'!D88=5)</f>
        <v>0</v>
      </c>
      <c r="E88" s="49" t="b">
        <f>+'NO COSTO STANDARD'!B88&lt;=2008</f>
        <v>1</v>
      </c>
      <c r="F88" s="49" t="b">
        <f>+'NO COSTO STANDARD'!B88&gt;='NO COSTO STANDARD'!H88</f>
        <v>1</v>
      </c>
      <c r="G88" s="49" t="b">
        <f>+'NO COSTO STANDARD'!H88&lt;2020</f>
        <v>1</v>
      </c>
      <c r="H88" s="49" t="b">
        <f>+'NO COSTO STANDARD'!A88&lt;=0</f>
        <v>1</v>
      </c>
      <c r="I88" s="50" t="b">
        <f t="shared" si="4"/>
        <v>1</v>
      </c>
      <c r="L88" s="48">
        <f t="shared" si="7"/>
        <v>85</v>
      </c>
      <c r="M88" s="49" t="b">
        <f>+'COSTO STANDARD'!D88=6</f>
        <v>0</v>
      </c>
      <c r="N88" s="49" t="b">
        <f>OR('COSTO STANDARD'!A88&lt;2012,'COSTO STANDARD'!A88&lt;=0)</f>
        <v>1</v>
      </c>
      <c r="O88" s="49" t="b">
        <f>+'COSTO STANDARD'!B88&lt;='COSTO STANDARD'!A88</f>
        <v>1</v>
      </c>
      <c r="P88" s="49" t="b">
        <f>+'COSTO STANDARD'!F88&lt;=0</f>
        <v>1</v>
      </c>
      <c r="Q88" s="49" t="b">
        <f>+'COSTO STANDARD'!B88&gt;='COSTO STANDARD'!G88</f>
        <v>1</v>
      </c>
      <c r="R88" s="49" t="b">
        <f>+'COSTO STANDARD'!G88&lt;2020</f>
        <v>1</v>
      </c>
      <c r="S88" s="50" t="b">
        <f t="shared" si="5"/>
        <v>1</v>
      </c>
    </row>
    <row r="89" spans="1:19" x14ac:dyDescent="0.2">
      <c r="A89" s="48">
        <f t="shared" si="6"/>
        <v>86</v>
      </c>
      <c r="B89" s="49" t="b">
        <f>+'NO COSTO STANDARD'!D89=13</f>
        <v>0</v>
      </c>
      <c r="C89" s="49" t="b">
        <f>+'NO COSTO STANDARD'!B89&lt;='NO COSTO STANDARD'!A89</f>
        <v>1</v>
      </c>
      <c r="D89" s="49" t="b">
        <f>AND('NO COSTO STANDARD'!A89&gt;2011,'NO COSTO STANDARD'!D89=5)</f>
        <v>0</v>
      </c>
      <c r="E89" s="49" t="b">
        <f>+'NO COSTO STANDARD'!B89&lt;=2008</f>
        <v>1</v>
      </c>
      <c r="F89" s="49" t="b">
        <f>+'NO COSTO STANDARD'!B89&gt;='NO COSTO STANDARD'!H89</f>
        <v>1</v>
      </c>
      <c r="G89" s="49" t="b">
        <f>+'NO COSTO STANDARD'!H89&lt;2020</f>
        <v>1</v>
      </c>
      <c r="H89" s="49" t="b">
        <f>+'NO COSTO STANDARD'!A89&lt;=0</f>
        <v>1</v>
      </c>
      <c r="I89" s="50" t="b">
        <f t="shared" si="4"/>
        <v>1</v>
      </c>
      <c r="L89" s="48">
        <f t="shared" si="7"/>
        <v>86</v>
      </c>
      <c r="M89" s="49" t="b">
        <f>+'COSTO STANDARD'!D89=6</f>
        <v>0</v>
      </c>
      <c r="N89" s="49" t="b">
        <f>OR('COSTO STANDARD'!A89&lt;2012,'COSTO STANDARD'!A89&lt;=0)</f>
        <v>1</v>
      </c>
      <c r="O89" s="49" t="b">
        <f>+'COSTO STANDARD'!B89&lt;='COSTO STANDARD'!A89</f>
        <v>1</v>
      </c>
      <c r="P89" s="49" t="b">
        <f>+'COSTO STANDARD'!F89&lt;=0</f>
        <v>1</v>
      </c>
      <c r="Q89" s="49" t="b">
        <f>+'COSTO STANDARD'!B89&gt;='COSTO STANDARD'!G89</f>
        <v>1</v>
      </c>
      <c r="R89" s="49" t="b">
        <f>+'COSTO STANDARD'!G89&lt;2020</f>
        <v>1</v>
      </c>
      <c r="S89" s="50" t="b">
        <f t="shared" si="5"/>
        <v>1</v>
      </c>
    </row>
    <row r="90" spans="1:19" x14ac:dyDescent="0.2">
      <c r="A90" s="48">
        <f t="shared" si="6"/>
        <v>87</v>
      </c>
      <c r="B90" s="49" t="b">
        <f>+'NO COSTO STANDARD'!D90=13</f>
        <v>0</v>
      </c>
      <c r="C90" s="49" t="b">
        <f>+'NO COSTO STANDARD'!B90&lt;='NO COSTO STANDARD'!A90</f>
        <v>1</v>
      </c>
      <c r="D90" s="49" t="b">
        <f>AND('NO COSTO STANDARD'!A90&gt;2011,'NO COSTO STANDARD'!D90=5)</f>
        <v>0</v>
      </c>
      <c r="E90" s="49" t="b">
        <f>+'NO COSTO STANDARD'!B90&lt;=2008</f>
        <v>1</v>
      </c>
      <c r="F90" s="49" t="b">
        <f>+'NO COSTO STANDARD'!B90&gt;='NO COSTO STANDARD'!H90</f>
        <v>1</v>
      </c>
      <c r="G90" s="49" t="b">
        <f>+'NO COSTO STANDARD'!H90&lt;2020</f>
        <v>1</v>
      </c>
      <c r="H90" s="49" t="b">
        <f>+'NO COSTO STANDARD'!A90&lt;=0</f>
        <v>1</v>
      </c>
      <c r="I90" s="50" t="b">
        <f t="shared" si="4"/>
        <v>1</v>
      </c>
      <c r="L90" s="48">
        <f t="shared" si="7"/>
        <v>87</v>
      </c>
      <c r="M90" s="49" t="b">
        <f>+'COSTO STANDARD'!D90=6</f>
        <v>0</v>
      </c>
      <c r="N90" s="49" t="b">
        <f>OR('COSTO STANDARD'!A90&lt;2012,'COSTO STANDARD'!A90&lt;=0)</f>
        <v>1</v>
      </c>
      <c r="O90" s="49" t="b">
        <f>+'COSTO STANDARD'!B90&lt;='COSTO STANDARD'!A90</f>
        <v>1</v>
      </c>
      <c r="P90" s="49" t="b">
        <f>+'COSTO STANDARD'!F90&lt;=0</f>
        <v>1</v>
      </c>
      <c r="Q90" s="49" t="b">
        <f>+'COSTO STANDARD'!B90&gt;='COSTO STANDARD'!G90</f>
        <v>1</v>
      </c>
      <c r="R90" s="49" t="b">
        <f>+'COSTO STANDARD'!G90&lt;2020</f>
        <v>1</v>
      </c>
      <c r="S90" s="50" t="b">
        <f t="shared" si="5"/>
        <v>1</v>
      </c>
    </row>
    <row r="91" spans="1:19" x14ac:dyDescent="0.2">
      <c r="A91" s="48">
        <f t="shared" si="6"/>
        <v>88</v>
      </c>
      <c r="B91" s="49" t="b">
        <f>+'NO COSTO STANDARD'!D91=13</f>
        <v>0</v>
      </c>
      <c r="C91" s="49" t="b">
        <f>+'NO COSTO STANDARD'!B91&lt;='NO COSTO STANDARD'!A91</f>
        <v>1</v>
      </c>
      <c r="D91" s="49" t="b">
        <f>AND('NO COSTO STANDARD'!A91&gt;2011,'NO COSTO STANDARD'!D91=5)</f>
        <v>0</v>
      </c>
      <c r="E91" s="49" t="b">
        <f>+'NO COSTO STANDARD'!B91&lt;=2008</f>
        <v>1</v>
      </c>
      <c r="F91" s="49" t="b">
        <f>+'NO COSTO STANDARD'!B91&gt;='NO COSTO STANDARD'!H91</f>
        <v>1</v>
      </c>
      <c r="G91" s="49" t="b">
        <f>+'NO COSTO STANDARD'!H91&lt;2020</f>
        <v>1</v>
      </c>
      <c r="H91" s="49" t="b">
        <f>+'NO COSTO STANDARD'!A91&lt;=0</f>
        <v>1</v>
      </c>
      <c r="I91" s="50" t="b">
        <f t="shared" si="4"/>
        <v>1</v>
      </c>
      <c r="L91" s="48">
        <f t="shared" si="7"/>
        <v>88</v>
      </c>
      <c r="M91" s="49" t="b">
        <f>+'COSTO STANDARD'!D91=6</f>
        <v>0</v>
      </c>
      <c r="N91" s="49" t="b">
        <f>OR('COSTO STANDARD'!A91&lt;2012,'COSTO STANDARD'!A91&lt;=0)</f>
        <v>1</v>
      </c>
      <c r="O91" s="49" t="b">
        <f>+'COSTO STANDARD'!B91&lt;='COSTO STANDARD'!A91</f>
        <v>1</v>
      </c>
      <c r="P91" s="49" t="b">
        <f>+'COSTO STANDARD'!F91&lt;=0</f>
        <v>1</v>
      </c>
      <c r="Q91" s="49" t="b">
        <f>+'COSTO STANDARD'!B91&gt;='COSTO STANDARD'!G91</f>
        <v>1</v>
      </c>
      <c r="R91" s="49" t="b">
        <f>+'COSTO STANDARD'!G91&lt;2020</f>
        <v>1</v>
      </c>
      <c r="S91" s="50" t="b">
        <f t="shared" si="5"/>
        <v>1</v>
      </c>
    </row>
    <row r="92" spans="1:19" x14ac:dyDescent="0.2">
      <c r="A92" s="48">
        <f t="shared" si="6"/>
        <v>89</v>
      </c>
      <c r="B92" s="49" t="b">
        <f>+'NO COSTO STANDARD'!D92=13</f>
        <v>0</v>
      </c>
      <c r="C92" s="49" t="b">
        <f>+'NO COSTO STANDARD'!B92&lt;='NO COSTO STANDARD'!A92</f>
        <v>1</v>
      </c>
      <c r="D92" s="49" t="b">
        <f>AND('NO COSTO STANDARD'!A92&gt;2011,'NO COSTO STANDARD'!D92=5)</f>
        <v>0</v>
      </c>
      <c r="E92" s="49" t="b">
        <f>+'NO COSTO STANDARD'!B92&lt;=2008</f>
        <v>1</v>
      </c>
      <c r="F92" s="49" t="b">
        <f>+'NO COSTO STANDARD'!B92&gt;='NO COSTO STANDARD'!H92</f>
        <v>1</v>
      </c>
      <c r="G92" s="49" t="b">
        <f>+'NO COSTO STANDARD'!H92&lt;2020</f>
        <v>1</v>
      </c>
      <c r="H92" s="49" t="b">
        <f>+'NO COSTO STANDARD'!A92&lt;=0</f>
        <v>1</v>
      </c>
      <c r="I92" s="50" t="b">
        <f t="shared" si="4"/>
        <v>1</v>
      </c>
      <c r="L92" s="48">
        <f t="shared" si="7"/>
        <v>89</v>
      </c>
      <c r="M92" s="49" t="b">
        <f>+'COSTO STANDARD'!D92=6</f>
        <v>0</v>
      </c>
      <c r="N92" s="49" t="b">
        <f>OR('COSTO STANDARD'!A92&lt;2012,'COSTO STANDARD'!A92&lt;=0)</f>
        <v>1</v>
      </c>
      <c r="O92" s="49" t="b">
        <f>+'COSTO STANDARD'!B92&lt;='COSTO STANDARD'!A92</f>
        <v>1</v>
      </c>
      <c r="P92" s="49" t="b">
        <f>+'COSTO STANDARD'!F92&lt;=0</f>
        <v>1</v>
      </c>
      <c r="Q92" s="49" t="b">
        <f>+'COSTO STANDARD'!B92&gt;='COSTO STANDARD'!G92</f>
        <v>1</v>
      </c>
      <c r="R92" s="49" t="b">
        <f>+'COSTO STANDARD'!G92&lt;2020</f>
        <v>1</v>
      </c>
      <c r="S92" s="50" t="b">
        <f t="shared" si="5"/>
        <v>1</v>
      </c>
    </row>
    <row r="93" spans="1:19" x14ac:dyDescent="0.2">
      <c r="A93" s="48">
        <f t="shared" si="6"/>
        <v>90</v>
      </c>
      <c r="B93" s="49" t="b">
        <f>+'NO COSTO STANDARD'!D93=13</f>
        <v>0</v>
      </c>
      <c r="C93" s="49" t="b">
        <f>+'NO COSTO STANDARD'!B93&lt;='NO COSTO STANDARD'!A93</f>
        <v>1</v>
      </c>
      <c r="D93" s="49" t="b">
        <f>AND('NO COSTO STANDARD'!A93&gt;2011,'NO COSTO STANDARD'!D93=5)</f>
        <v>0</v>
      </c>
      <c r="E93" s="49" t="b">
        <f>+'NO COSTO STANDARD'!B93&lt;=2008</f>
        <v>1</v>
      </c>
      <c r="F93" s="49" t="b">
        <f>+'NO COSTO STANDARD'!B93&gt;='NO COSTO STANDARD'!H93</f>
        <v>1</v>
      </c>
      <c r="G93" s="49" t="b">
        <f>+'NO COSTO STANDARD'!H93&lt;2020</f>
        <v>1</v>
      </c>
      <c r="H93" s="49" t="b">
        <f>+'NO COSTO STANDARD'!A93&lt;=0</f>
        <v>1</v>
      </c>
      <c r="I93" s="50" t="b">
        <f t="shared" si="4"/>
        <v>1</v>
      </c>
      <c r="L93" s="48">
        <f t="shared" si="7"/>
        <v>90</v>
      </c>
      <c r="M93" s="49" t="b">
        <f>+'COSTO STANDARD'!D93=6</f>
        <v>0</v>
      </c>
      <c r="N93" s="49" t="b">
        <f>OR('COSTO STANDARD'!A93&lt;2012,'COSTO STANDARD'!A93&lt;=0)</f>
        <v>1</v>
      </c>
      <c r="O93" s="49" t="b">
        <f>+'COSTO STANDARD'!B93&lt;='COSTO STANDARD'!A93</f>
        <v>1</v>
      </c>
      <c r="P93" s="49" t="b">
        <f>+'COSTO STANDARD'!F93&lt;=0</f>
        <v>1</v>
      </c>
      <c r="Q93" s="49" t="b">
        <f>+'COSTO STANDARD'!B93&gt;='COSTO STANDARD'!G93</f>
        <v>1</v>
      </c>
      <c r="R93" s="49" t="b">
        <f>+'COSTO STANDARD'!G93&lt;2020</f>
        <v>1</v>
      </c>
      <c r="S93" s="50" t="b">
        <f t="shared" si="5"/>
        <v>1</v>
      </c>
    </row>
    <row r="94" spans="1:19" x14ac:dyDescent="0.2">
      <c r="A94" s="48">
        <f t="shared" si="6"/>
        <v>91</v>
      </c>
      <c r="B94" s="49" t="b">
        <f>+'NO COSTO STANDARD'!D94=13</f>
        <v>0</v>
      </c>
      <c r="C94" s="49" t="b">
        <f>+'NO COSTO STANDARD'!B94&lt;='NO COSTO STANDARD'!A94</f>
        <v>1</v>
      </c>
      <c r="D94" s="49" t="b">
        <f>AND('NO COSTO STANDARD'!A94&gt;2011,'NO COSTO STANDARD'!D94=5)</f>
        <v>0</v>
      </c>
      <c r="E94" s="49" t="b">
        <f>+'NO COSTO STANDARD'!B94&lt;=2008</f>
        <v>1</v>
      </c>
      <c r="F94" s="49" t="b">
        <f>+'NO COSTO STANDARD'!B94&gt;='NO COSTO STANDARD'!H94</f>
        <v>1</v>
      </c>
      <c r="G94" s="49" t="b">
        <f>+'NO COSTO STANDARD'!H94&lt;2020</f>
        <v>1</v>
      </c>
      <c r="H94" s="49" t="b">
        <f>+'NO COSTO STANDARD'!A94&lt;=0</f>
        <v>1</v>
      </c>
      <c r="I94" s="50" t="b">
        <f t="shared" si="4"/>
        <v>1</v>
      </c>
      <c r="L94" s="48">
        <f t="shared" si="7"/>
        <v>91</v>
      </c>
      <c r="M94" s="49" t="b">
        <f>+'COSTO STANDARD'!D94=6</f>
        <v>0</v>
      </c>
      <c r="N94" s="49" t="b">
        <f>OR('COSTO STANDARD'!A94&lt;2012,'COSTO STANDARD'!A94&lt;=0)</f>
        <v>1</v>
      </c>
      <c r="O94" s="49" t="b">
        <f>+'COSTO STANDARD'!B94&lt;='COSTO STANDARD'!A94</f>
        <v>1</v>
      </c>
      <c r="P94" s="49" t="b">
        <f>+'COSTO STANDARD'!F94&lt;=0</f>
        <v>1</v>
      </c>
      <c r="Q94" s="49" t="b">
        <f>+'COSTO STANDARD'!B94&gt;='COSTO STANDARD'!G94</f>
        <v>1</v>
      </c>
      <c r="R94" s="49" t="b">
        <f>+'COSTO STANDARD'!G94&lt;2020</f>
        <v>1</v>
      </c>
      <c r="S94" s="50" t="b">
        <f t="shared" si="5"/>
        <v>1</v>
      </c>
    </row>
    <row r="95" spans="1:19" x14ac:dyDescent="0.2">
      <c r="A95" s="48">
        <f t="shared" si="6"/>
        <v>92</v>
      </c>
      <c r="B95" s="49" t="b">
        <f>+'NO COSTO STANDARD'!D95=13</f>
        <v>0</v>
      </c>
      <c r="C95" s="49" t="b">
        <f>+'NO COSTO STANDARD'!B95&lt;='NO COSTO STANDARD'!A95</f>
        <v>1</v>
      </c>
      <c r="D95" s="49" t="b">
        <f>AND('NO COSTO STANDARD'!A95&gt;2011,'NO COSTO STANDARD'!D95=5)</f>
        <v>0</v>
      </c>
      <c r="E95" s="49" t="b">
        <f>+'NO COSTO STANDARD'!B95&lt;=2008</f>
        <v>1</v>
      </c>
      <c r="F95" s="49" t="b">
        <f>+'NO COSTO STANDARD'!B95&gt;='NO COSTO STANDARD'!H95</f>
        <v>1</v>
      </c>
      <c r="G95" s="49" t="b">
        <f>+'NO COSTO STANDARD'!H95&lt;2020</f>
        <v>1</v>
      </c>
      <c r="H95" s="49" t="b">
        <f>+'NO COSTO STANDARD'!A95&lt;=0</f>
        <v>1</v>
      </c>
      <c r="I95" s="50" t="b">
        <f t="shared" si="4"/>
        <v>1</v>
      </c>
      <c r="L95" s="48">
        <f t="shared" si="7"/>
        <v>92</v>
      </c>
      <c r="M95" s="49" t="b">
        <f>+'COSTO STANDARD'!D95=6</f>
        <v>0</v>
      </c>
      <c r="N95" s="49" t="b">
        <f>OR('COSTO STANDARD'!A95&lt;2012,'COSTO STANDARD'!A95&lt;=0)</f>
        <v>1</v>
      </c>
      <c r="O95" s="49" t="b">
        <f>+'COSTO STANDARD'!B95&lt;='COSTO STANDARD'!A95</f>
        <v>1</v>
      </c>
      <c r="P95" s="49" t="b">
        <f>+'COSTO STANDARD'!F95&lt;=0</f>
        <v>1</v>
      </c>
      <c r="Q95" s="49" t="b">
        <f>+'COSTO STANDARD'!B95&gt;='COSTO STANDARD'!G95</f>
        <v>1</v>
      </c>
      <c r="R95" s="49" t="b">
        <f>+'COSTO STANDARD'!G95&lt;2020</f>
        <v>1</v>
      </c>
      <c r="S95" s="50" t="b">
        <f t="shared" si="5"/>
        <v>1</v>
      </c>
    </row>
    <row r="96" spans="1:19" x14ac:dyDescent="0.2">
      <c r="A96" s="48">
        <f t="shared" si="6"/>
        <v>93</v>
      </c>
      <c r="B96" s="49" t="b">
        <f>+'NO COSTO STANDARD'!D96=13</f>
        <v>0</v>
      </c>
      <c r="C96" s="49" t="b">
        <f>+'NO COSTO STANDARD'!B96&lt;='NO COSTO STANDARD'!A96</f>
        <v>1</v>
      </c>
      <c r="D96" s="49" t="b">
        <f>AND('NO COSTO STANDARD'!A96&gt;2011,'NO COSTO STANDARD'!D96=5)</f>
        <v>0</v>
      </c>
      <c r="E96" s="49" t="b">
        <f>+'NO COSTO STANDARD'!B96&lt;=2008</f>
        <v>1</v>
      </c>
      <c r="F96" s="49" t="b">
        <f>+'NO COSTO STANDARD'!B96&gt;='NO COSTO STANDARD'!H96</f>
        <v>1</v>
      </c>
      <c r="G96" s="49" t="b">
        <f>+'NO COSTO STANDARD'!H96&lt;2020</f>
        <v>1</v>
      </c>
      <c r="H96" s="49" t="b">
        <f>+'NO COSTO STANDARD'!A96&lt;=0</f>
        <v>1</v>
      </c>
      <c r="I96" s="50" t="b">
        <f t="shared" si="4"/>
        <v>1</v>
      </c>
      <c r="L96" s="48">
        <f t="shared" si="7"/>
        <v>93</v>
      </c>
      <c r="M96" s="49" t="b">
        <f>+'COSTO STANDARD'!D96=6</f>
        <v>0</v>
      </c>
      <c r="N96" s="49" t="b">
        <f>OR('COSTO STANDARD'!A96&lt;2012,'COSTO STANDARD'!A96&lt;=0)</f>
        <v>1</v>
      </c>
      <c r="O96" s="49" t="b">
        <f>+'COSTO STANDARD'!B96&lt;='COSTO STANDARD'!A96</f>
        <v>1</v>
      </c>
      <c r="P96" s="49" t="b">
        <f>+'COSTO STANDARD'!F96&lt;=0</f>
        <v>1</v>
      </c>
      <c r="Q96" s="49" t="b">
        <f>+'COSTO STANDARD'!B96&gt;='COSTO STANDARD'!G96</f>
        <v>1</v>
      </c>
      <c r="R96" s="49" t="b">
        <f>+'COSTO STANDARD'!G96&lt;2020</f>
        <v>1</v>
      </c>
      <c r="S96" s="50" t="b">
        <f t="shared" si="5"/>
        <v>1</v>
      </c>
    </row>
    <row r="97" spans="1:19" x14ac:dyDescent="0.2">
      <c r="A97" s="48">
        <f t="shared" si="6"/>
        <v>94</v>
      </c>
      <c r="B97" s="49" t="b">
        <f>+'NO COSTO STANDARD'!D97=13</f>
        <v>0</v>
      </c>
      <c r="C97" s="49" t="b">
        <f>+'NO COSTO STANDARD'!B97&lt;='NO COSTO STANDARD'!A97</f>
        <v>1</v>
      </c>
      <c r="D97" s="49" t="b">
        <f>AND('NO COSTO STANDARD'!A97&gt;2011,'NO COSTO STANDARD'!D97=5)</f>
        <v>0</v>
      </c>
      <c r="E97" s="49" t="b">
        <f>+'NO COSTO STANDARD'!B97&lt;=2008</f>
        <v>1</v>
      </c>
      <c r="F97" s="49" t="b">
        <f>+'NO COSTO STANDARD'!B97&gt;='NO COSTO STANDARD'!H97</f>
        <v>1</v>
      </c>
      <c r="G97" s="49" t="b">
        <f>+'NO COSTO STANDARD'!H97&lt;2020</f>
        <v>1</v>
      </c>
      <c r="H97" s="49" t="b">
        <f>+'NO COSTO STANDARD'!A97&lt;=0</f>
        <v>1</v>
      </c>
      <c r="I97" s="50" t="b">
        <f t="shared" si="4"/>
        <v>1</v>
      </c>
      <c r="L97" s="48">
        <f t="shared" si="7"/>
        <v>94</v>
      </c>
      <c r="M97" s="49" t="b">
        <f>+'COSTO STANDARD'!D97=6</f>
        <v>0</v>
      </c>
      <c r="N97" s="49" t="b">
        <f>OR('COSTO STANDARD'!A97&lt;2012,'COSTO STANDARD'!A97&lt;=0)</f>
        <v>1</v>
      </c>
      <c r="O97" s="49" t="b">
        <f>+'COSTO STANDARD'!B97&lt;='COSTO STANDARD'!A97</f>
        <v>1</v>
      </c>
      <c r="P97" s="49" t="b">
        <f>+'COSTO STANDARD'!F97&lt;=0</f>
        <v>1</v>
      </c>
      <c r="Q97" s="49" t="b">
        <f>+'COSTO STANDARD'!B97&gt;='COSTO STANDARD'!G97</f>
        <v>1</v>
      </c>
      <c r="R97" s="49" t="b">
        <f>+'COSTO STANDARD'!G97&lt;2020</f>
        <v>1</v>
      </c>
      <c r="S97" s="50" t="b">
        <f t="shared" si="5"/>
        <v>1</v>
      </c>
    </row>
    <row r="98" spans="1:19" x14ac:dyDescent="0.2">
      <c r="A98" s="48">
        <f t="shared" si="6"/>
        <v>95</v>
      </c>
      <c r="B98" s="49" t="b">
        <f>+'NO COSTO STANDARD'!D98=13</f>
        <v>0</v>
      </c>
      <c r="C98" s="49" t="b">
        <f>+'NO COSTO STANDARD'!B98&lt;='NO COSTO STANDARD'!A98</f>
        <v>1</v>
      </c>
      <c r="D98" s="49" t="b">
        <f>AND('NO COSTO STANDARD'!A98&gt;2011,'NO COSTO STANDARD'!D98=5)</f>
        <v>0</v>
      </c>
      <c r="E98" s="49" t="b">
        <f>+'NO COSTO STANDARD'!B98&lt;=2008</f>
        <v>1</v>
      </c>
      <c r="F98" s="49" t="b">
        <f>+'NO COSTO STANDARD'!B98&gt;='NO COSTO STANDARD'!H98</f>
        <v>1</v>
      </c>
      <c r="G98" s="49" t="b">
        <f>+'NO COSTO STANDARD'!H98&lt;2020</f>
        <v>1</v>
      </c>
      <c r="H98" s="49" t="b">
        <f>+'NO COSTO STANDARD'!A98&lt;=0</f>
        <v>1</v>
      </c>
      <c r="I98" s="50" t="b">
        <f t="shared" si="4"/>
        <v>1</v>
      </c>
      <c r="L98" s="48">
        <f t="shared" si="7"/>
        <v>95</v>
      </c>
      <c r="M98" s="49" t="b">
        <f>+'COSTO STANDARD'!D98=6</f>
        <v>0</v>
      </c>
      <c r="N98" s="49" t="b">
        <f>OR('COSTO STANDARD'!A98&lt;2012,'COSTO STANDARD'!A98&lt;=0)</f>
        <v>1</v>
      </c>
      <c r="O98" s="49" t="b">
        <f>+'COSTO STANDARD'!B98&lt;='COSTO STANDARD'!A98</f>
        <v>1</v>
      </c>
      <c r="P98" s="49" t="b">
        <f>+'COSTO STANDARD'!F98&lt;=0</f>
        <v>1</v>
      </c>
      <c r="Q98" s="49" t="b">
        <f>+'COSTO STANDARD'!B98&gt;='COSTO STANDARD'!G98</f>
        <v>1</v>
      </c>
      <c r="R98" s="49" t="b">
        <f>+'COSTO STANDARD'!G98&lt;2020</f>
        <v>1</v>
      </c>
      <c r="S98" s="50" t="b">
        <f t="shared" si="5"/>
        <v>1</v>
      </c>
    </row>
    <row r="99" spans="1:19" x14ac:dyDescent="0.2">
      <c r="A99" s="48">
        <f t="shared" si="6"/>
        <v>96</v>
      </c>
      <c r="B99" s="49" t="b">
        <f>+'NO COSTO STANDARD'!D99=13</f>
        <v>0</v>
      </c>
      <c r="C99" s="49" t="b">
        <f>+'NO COSTO STANDARD'!B99&lt;='NO COSTO STANDARD'!A99</f>
        <v>1</v>
      </c>
      <c r="D99" s="49" t="b">
        <f>AND('NO COSTO STANDARD'!A99&gt;2011,'NO COSTO STANDARD'!D99=5)</f>
        <v>0</v>
      </c>
      <c r="E99" s="49" t="b">
        <f>+'NO COSTO STANDARD'!B99&lt;=2008</f>
        <v>1</v>
      </c>
      <c r="F99" s="49" t="b">
        <f>+'NO COSTO STANDARD'!B99&gt;='NO COSTO STANDARD'!H99</f>
        <v>1</v>
      </c>
      <c r="G99" s="49" t="b">
        <f>+'NO COSTO STANDARD'!H99&lt;2020</f>
        <v>1</v>
      </c>
      <c r="H99" s="49" t="b">
        <f>+'NO COSTO STANDARD'!A99&lt;=0</f>
        <v>1</v>
      </c>
      <c r="I99" s="50" t="b">
        <f t="shared" si="4"/>
        <v>1</v>
      </c>
      <c r="L99" s="48">
        <f t="shared" si="7"/>
        <v>96</v>
      </c>
      <c r="M99" s="49" t="b">
        <f>+'COSTO STANDARD'!D99=6</f>
        <v>0</v>
      </c>
      <c r="N99" s="49" t="b">
        <f>OR('COSTO STANDARD'!A99&lt;2012,'COSTO STANDARD'!A99&lt;=0)</f>
        <v>1</v>
      </c>
      <c r="O99" s="49" t="b">
        <f>+'COSTO STANDARD'!B99&lt;='COSTO STANDARD'!A99</f>
        <v>1</v>
      </c>
      <c r="P99" s="49" t="b">
        <f>+'COSTO STANDARD'!F99&lt;=0</f>
        <v>1</v>
      </c>
      <c r="Q99" s="49" t="b">
        <f>+'COSTO STANDARD'!B99&gt;='COSTO STANDARD'!G99</f>
        <v>1</v>
      </c>
      <c r="R99" s="49" t="b">
        <f>+'COSTO STANDARD'!G99&lt;2020</f>
        <v>1</v>
      </c>
      <c r="S99" s="50" t="b">
        <f t="shared" si="5"/>
        <v>1</v>
      </c>
    </row>
    <row r="100" spans="1:19" x14ac:dyDescent="0.2">
      <c r="A100" s="48">
        <f t="shared" si="6"/>
        <v>97</v>
      </c>
      <c r="B100" s="49" t="b">
        <f>+'NO COSTO STANDARD'!D100=13</f>
        <v>0</v>
      </c>
      <c r="C100" s="49" t="b">
        <f>+'NO COSTO STANDARD'!B100&lt;='NO COSTO STANDARD'!A100</f>
        <v>1</v>
      </c>
      <c r="D100" s="49" t="b">
        <f>AND('NO COSTO STANDARD'!A100&gt;2011,'NO COSTO STANDARD'!D100=5)</f>
        <v>0</v>
      </c>
      <c r="E100" s="49" t="b">
        <f>+'NO COSTO STANDARD'!B100&lt;=2008</f>
        <v>1</v>
      </c>
      <c r="F100" s="49" t="b">
        <f>+'NO COSTO STANDARD'!B100&gt;='NO COSTO STANDARD'!H100</f>
        <v>1</v>
      </c>
      <c r="G100" s="49" t="b">
        <f>+'NO COSTO STANDARD'!H100&lt;2020</f>
        <v>1</v>
      </c>
      <c r="H100" s="49" t="b">
        <f>+'NO COSTO STANDARD'!A100&lt;=0</f>
        <v>1</v>
      </c>
      <c r="I100" s="50" t="b">
        <f t="shared" si="4"/>
        <v>1</v>
      </c>
      <c r="L100" s="48">
        <f t="shared" si="7"/>
        <v>97</v>
      </c>
      <c r="M100" s="49" t="b">
        <f>+'COSTO STANDARD'!D100=6</f>
        <v>0</v>
      </c>
      <c r="N100" s="49" t="b">
        <f>OR('COSTO STANDARD'!A100&lt;2012,'COSTO STANDARD'!A100&lt;=0)</f>
        <v>1</v>
      </c>
      <c r="O100" s="49" t="b">
        <f>+'COSTO STANDARD'!B100&lt;='COSTO STANDARD'!A100</f>
        <v>1</v>
      </c>
      <c r="P100" s="49" t="b">
        <f>+'COSTO STANDARD'!F100&lt;=0</f>
        <v>1</v>
      </c>
      <c r="Q100" s="49" t="b">
        <f>+'COSTO STANDARD'!B100&gt;='COSTO STANDARD'!G100</f>
        <v>1</v>
      </c>
      <c r="R100" s="49" t="b">
        <f>+'COSTO STANDARD'!G100&lt;2020</f>
        <v>1</v>
      </c>
      <c r="S100" s="50" t="b">
        <f t="shared" si="5"/>
        <v>1</v>
      </c>
    </row>
    <row r="101" spans="1:19" x14ac:dyDescent="0.2">
      <c r="A101" s="48">
        <f t="shared" si="6"/>
        <v>98</v>
      </c>
      <c r="B101" s="49" t="b">
        <f>+'NO COSTO STANDARD'!D101=13</f>
        <v>0</v>
      </c>
      <c r="C101" s="49" t="b">
        <f>+'NO COSTO STANDARD'!B101&lt;='NO COSTO STANDARD'!A101</f>
        <v>1</v>
      </c>
      <c r="D101" s="49" t="b">
        <f>AND('NO COSTO STANDARD'!A101&gt;2011,'NO COSTO STANDARD'!D101=5)</f>
        <v>0</v>
      </c>
      <c r="E101" s="49" t="b">
        <f>+'NO COSTO STANDARD'!B101&lt;=2008</f>
        <v>1</v>
      </c>
      <c r="F101" s="49" t="b">
        <f>+'NO COSTO STANDARD'!B101&gt;='NO COSTO STANDARD'!H101</f>
        <v>1</v>
      </c>
      <c r="G101" s="49" t="b">
        <f>+'NO COSTO STANDARD'!H101&lt;2020</f>
        <v>1</v>
      </c>
      <c r="H101" s="49" t="b">
        <f>+'NO COSTO STANDARD'!A101&lt;=0</f>
        <v>1</v>
      </c>
      <c r="I101" s="50" t="b">
        <f t="shared" si="4"/>
        <v>1</v>
      </c>
      <c r="L101" s="48">
        <f t="shared" si="7"/>
        <v>98</v>
      </c>
      <c r="M101" s="49" t="b">
        <f>+'COSTO STANDARD'!D101=6</f>
        <v>0</v>
      </c>
      <c r="N101" s="49" t="b">
        <f>OR('COSTO STANDARD'!A101&lt;2012,'COSTO STANDARD'!A101&lt;=0)</f>
        <v>1</v>
      </c>
      <c r="O101" s="49" t="b">
        <f>+'COSTO STANDARD'!B101&lt;='COSTO STANDARD'!A101</f>
        <v>1</v>
      </c>
      <c r="P101" s="49" t="b">
        <f>+'COSTO STANDARD'!F101&lt;=0</f>
        <v>1</v>
      </c>
      <c r="Q101" s="49" t="b">
        <f>+'COSTO STANDARD'!B101&gt;='COSTO STANDARD'!G101</f>
        <v>1</v>
      </c>
      <c r="R101" s="49" t="b">
        <f>+'COSTO STANDARD'!G101&lt;2020</f>
        <v>1</v>
      </c>
      <c r="S101" s="50" t="b">
        <f t="shared" si="5"/>
        <v>1</v>
      </c>
    </row>
    <row r="102" spans="1:19" x14ac:dyDescent="0.2">
      <c r="A102" s="48">
        <f t="shared" si="6"/>
        <v>99</v>
      </c>
      <c r="B102" s="49" t="b">
        <f>+'NO COSTO STANDARD'!D102=13</f>
        <v>0</v>
      </c>
      <c r="C102" s="49" t="b">
        <f>+'NO COSTO STANDARD'!B102&lt;='NO COSTO STANDARD'!A102</f>
        <v>1</v>
      </c>
      <c r="D102" s="49" t="b">
        <f>AND('NO COSTO STANDARD'!A102&gt;2011,'NO COSTO STANDARD'!D102=5)</f>
        <v>0</v>
      </c>
      <c r="E102" s="49" t="b">
        <f>+'NO COSTO STANDARD'!B102&lt;=2008</f>
        <v>1</v>
      </c>
      <c r="F102" s="49" t="b">
        <f>+'NO COSTO STANDARD'!B102&gt;='NO COSTO STANDARD'!H102</f>
        <v>1</v>
      </c>
      <c r="G102" s="49" t="b">
        <f>+'NO COSTO STANDARD'!H102&lt;2020</f>
        <v>1</v>
      </c>
      <c r="H102" s="49" t="b">
        <f>+'NO COSTO STANDARD'!A102&lt;=0</f>
        <v>1</v>
      </c>
      <c r="I102" s="50" t="b">
        <f t="shared" si="4"/>
        <v>1</v>
      </c>
      <c r="L102" s="48">
        <f t="shared" si="7"/>
        <v>99</v>
      </c>
      <c r="M102" s="49" t="b">
        <f>+'COSTO STANDARD'!D102=6</f>
        <v>0</v>
      </c>
      <c r="N102" s="49" t="b">
        <f>OR('COSTO STANDARD'!A102&lt;2012,'COSTO STANDARD'!A102&lt;=0)</f>
        <v>1</v>
      </c>
      <c r="O102" s="49" t="b">
        <f>+'COSTO STANDARD'!B102&lt;='COSTO STANDARD'!A102</f>
        <v>1</v>
      </c>
      <c r="P102" s="49" t="b">
        <f>+'COSTO STANDARD'!F102&lt;=0</f>
        <v>1</v>
      </c>
      <c r="Q102" s="49" t="b">
        <f>+'COSTO STANDARD'!B102&gt;='COSTO STANDARD'!G102</f>
        <v>1</v>
      </c>
      <c r="R102" s="49" t="b">
        <f>+'COSTO STANDARD'!G102&lt;2020</f>
        <v>1</v>
      </c>
      <c r="S102" s="50" t="b">
        <f t="shared" si="5"/>
        <v>1</v>
      </c>
    </row>
    <row r="103" spans="1:19" x14ac:dyDescent="0.2">
      <c r="A103" s="48">
        <f t="shared" si="6"/>
        <v>100</v>
      </c>
      <c r="B103" s="49" t="b">
        <f>+'NO COSTO STANDARD'!D103=13</f>
        <v>0</v>
      </c>
      <c r="C103" s="49" t="b">
        <f>+'NO COSTO STANDARD'!B103&lt;='NO COSTO STANDARD'!A103</f>
        <v>1</v>
      </c>
      <c r="D103" s="49" t="b">
        <f>AND('NO COSTO STANDARD'!A103&gt;2011,'NO COSTO STANDARD'!D103=5)</f>
        <v>0</v>
      </c>
      <c r="E103" s="49" t="b">
        <f>+'NO COSTO STANDARD'!B103&lt;=2008</f>
        <v>1</v>
      </c>
      <c r="F103" s="49" t="b">
        <f>+'NO COSTO STANDARD'!B103&gt;='NO COSTO STANDARD'!H103</f>
        <v>1</v>
      </c>
      <c r="G103" s="49" t="b">
        <f>+'NO COSTO STANDARD'!H103&lt;2020</f>
        <v>1</v>
      </c>
      <c r="H103" s="49" t="b">
        <f>+'NO COSTO STANDARD'!A103&lt;=0</f>
        <v>1</v>
      </c>
      <c r="I103" s="50" t="b">
        <f t="shared" si="4"/>
        <v>1</v>
      </c>
      <c r="L103" s="48">
        <f t="shared" si="7"/>
        <v>100</v>
      </c>
      <c r="M103" s="49" t="b">
        <f>+'COSTO STANDARD'!D103=6</f>
        <v>0</v>
      </c>
      <c r="N103" s="49" t="b">
        <f>OR('COSTO STANDARD'!A103&lt;2012,'COSTO STANDARD'!A103&lt;=0)</f>
        <v>1</v>
      </c>
      <c r="O103" s="49" t="b">
        <f>+'COSTO STANDARD'!B103&lt;='COSTO STANDARD'!A103</f>
        <v>1</v>
      </c>
      <c r="P103" s="49" t="b">
        <f>+'COSTO STANDARD'!F103&lt;=0</f>
        <v>1</v>
      </c>
      <c r="Q103" s="49" t="b">
        <f>+'COSTO STANDARD'!B103&gt;='COSTO STANDARD'!G103</f>
        <v>1</v>
      </c>
      <c r="R103" s="49" t="b">
        <f>+'COSTO STANDARD'!G103&lt;2020</f>
        <v>1</v>
      </c>
      <c r="S103" s="50" t="b">
        <f t="shared" si="5"/>
        <v>1</v>
      </c>
    </row>
    <row r="104" spans="1:19" x14ac:dyDescent="0.2">
      <c r="A104" s="48">
        <f t="shared" si="6"/>
        <v>101</v>
      </c>
      <c r="B104" s="49" t="b">
        <f>+'NO COSTO STANDARD'!D104=13</f>
        <v>0</v>
      </c>
      <c r="C104" s="49" t="b">
        <f>+'NO COSTO STANDARD'!B104&lt;='NO COSTO STANDARD'!A104</f>
        <v>1</v>
      </c>
      <c r="D104" s="49" t="b">
        <f>AND('NO COSTO STANDARD'!A104&gt;2011,'NO COSTO STANDARD'!D104=5)</f>
        <v>0</v>
      </c>
      <c r="E104" s="49" t="b">
        <f>+'NO COSTO STANDARD'!B104&lt;=2008</f>
        <v>1</v>
      </c>
      <c r="F104" s="49" t="b">
        <f>+'NO COSTO STANDARD'!B104&gt;='NO COSTO STANDARD'!H104</f>
        <v>1</v>
      </c>
      <c r="G104" s="49" t="b">
        <f>+'NO COSTO STANDARD'!H104&lt;2020</f>
        <v>1</v>
      </c>
      <c r="H104" s="49" t="b">
        <f>+'NO COSTO STANDARD'!A104&lt;=0</f>
        <v>1</v>
      </c>
      <c r="I104" s="50" t="b">
        <f t="shared" si="4"/>
        <v>1</v>
      </c>
      <c r="L104" s="48">
        <f t="shared" si="7"/>
        <v>101</v>
      </c>
      <c r="M104" s="49" t="b">
        <f>+'COSTO STANDARD'!D104=6</f>
        <v>0</v>
      </c>
      <c r="N104" s="49" t="b">
        <f>OR('COSTO STANDARD'!A104&lt;2012,'COSTO STANDARD'!A104&lt;=0)</f>
        <v>1</v>
      </c>
      <c r="O104" s="49" t="b">
        <f>+'COSTO STANDARD'!B104&lt;='COSTO STANDARD'!A104</f>
        <v>1</v>
      </c>
      <c r="P104" s="49" t="b">
        <f>+'COSTO STANDARD'!F104&lt;=0</f>
        <v>1</v>
      </c>
      <c r="Q104" s="49" t="b">
        <f>+'COSTO STANDARD'!B104&gt;='COSTO STANDARD'!G104</f>
        <v>1</v>
      </c>
      <c r="R104" s="49" t="b">
        <f>+'COSTO STANDARD'!G104&lt;2020</f>
        <v>1</v>
      </c>
      <c r="S104" s="50" t="b">
        <f t="shared" si="5"/>
        <v>1</v>
      </c>
    </row>
    <row r="105" spans="1:19" x14ac:dyDescent="0.2">
      <c r="A105" s="48">
        <f t="shared" si="6"/>
        <v>102</v>
      </c>
      <c r="B105" s="49" t="b">
        <f>+'NO COSTO STANDARD'!D105=13</f>
        <v>0</v>
      </c>
      <c r="C105" s="49" t="b">
        <f>+'NO COSTO STANDARD'!B105&lt;='NO COSTO STANDARD'!A105</f>
        <v>1</v>
      </c>
      <c r="D105" s="49" t="b">
        <f>AND('NO COSTO STANDARD'!A105&gt;2011,'NO COSTO STANDARD'!D105=5)</f>
        <v>0</v>
      </c>
      <c r="E105" s="49" t="b">
        <f>+'NO COSTO STANDARD'!B105&lt;=2008</f>
        <v>1</v>
      </c>
      <c r="F105" s="49" t="b">
        <f>+'NO COSTO STANDARD'!B105&gt;='NO COSTO STANDARD'!H105</f>
        <v>1</v>
      </c>
      <c r="G105" s="49" t="b">
        <f>+'NO COSTO STANDARD'!H105&lt;2020</f>
        <v>1</v>
      </c>
      <c r="H105" s="49" t="b">
        <f>+'NO COSTO STANDARD'!A105&lt;=0</f>
        <v>1</v>
      </c>
      <c r="I105" s="50" t="b">
        <f t="shared" si="4"/>
        <v>1</v>
      </c>
      <c r="L105" s="48">
        <f t="shared" si="7"/>
        <v>102</v>
      </c>
      <c r="M105" s="49" t="b">
        <f>+'COSTO STANDARD'!D105=6</f>
        <v>0</v>
      </c>
      <c r="N105" s="49" t="b">
        <f>OR('COSTO STANDARD'!A105&lt;2012,'COSTO STANDARD'!A105&lt;=0)</f>
        <v>1</v>
      </c>
      <c r="O105" s="49" t="b">
        <f>+'COSTO STANDARD'!B105&lt;='COSTO STANDARD'!A105</f>
        <v>1</v>
      </c>
      <c r="P105" s="49" t="b">
        <f>+'COSTO STANDARD'!F105&lt;=0</f>
        <v>1</v>
      </c>
      <c r="Q105" s="49" t="b">
        <f>+'COSTO STANDARD'!B105&gt;='COSTO STANDARD'!G105</f>
        <v>1</v>
      </c>
      <c r="R105" s="49" t="b">
        <f>+'COSTO STANDARD'!G105&lt;2020</f>
        <v>1</v>
      </c>
      <c r="S105" s="50" t="b">
        <f t="shared" si="5"/>
        <v>1</v>
      </c>
    </row>
    <row r="106" spans="1:19" x14ac:dyDescent="0.2">
      <c r="A106" s="48">
        <f t="shared" si="6"/>
        <v>103</v>
      </c>
      <c r="B106" s="49" t="b">
        <f>+'NO COSTO STANDARD'!D106=13</f>
        <v>0</v>
      </c>
      <c r="C106" s="49" t="b">
        <f>+'NO COSTO STANDARD'!B106&lt;='NO COSTO STANDARD'!A106</f>
        <v>1</v>
      </c>
      <c r="D106" s="49" t="b">
        <f>AND('NO COSTO STANDARD'!A106&gt;2011,'NO COSTO STANDARD'!D106=5)</f>
        <v>0</v>
      </c>
      <c r="E106" s="49" t="b">
        <f>+'NO COSTO STANDARD'!B106&lt;=2008</f>
        <v>1</v>
      </c>
      <c r="F106" s="49" t="b">
        <f>+'NO COSTO STANDARD'!B106&gt;='NO COSTO STANDARD'!H106</f>
        <v>1</v>
      </c>
      <c r="G106" s="49" t="b">
        <f>+'NO COSTO STANDARD'!H106&lt;2020</f>
        <v>1</v>
      </c>
      <c r="H106" s="49" t="b">
        <f>+'NO COSTO STANDARD'!A106&lt;=0</f>
        <v>1</v>
      </c>
      <c r="I106" s="50" t="b">
        <f t="shared" si="4"/>
        <v>1</v>
      </c>
      <c r="L106" s="48">
        <f t="shared" si="7"/>
        <v>103</v>
      </c>
      <c r="M106" s="49" t="b">
        <f>+'COSTO STANDARD'!D106=6</f>
        <v>0</v>
      </c>
      <c r="N106" s="49" t="b">
        <f>OR('COSTO STANDARD'!A106&lt;2012,'COSTO STANDARD'!A106&lt;=0)</f>
        <v>1</v>
      </c>
      <c r="O106" s="49" t="b">
        <f>+'COSTO STANDARD'!B106&lt;='COSTO STANDARD'!A106</f>
        <v>1</v>
      </c>
      <c r="P106" s="49" t="b">
        <f>+'COSTO STANDARD'!F106&lt;=0</f>
        <v>1</v>
      </c>
      <c r="Q106" s="49" t="b">
        <f>+'COSTO STANDARD'!B106&gt;='COSTO STANDARD'!G106</f>
        <v>1</v>
      </c>
      <c r="R106" s="49" t="b">
        <f>+'COSTO STANDARD'!G106&lt;2020</f>
        <v>1</v>
      </c>
      <c r="S106" s="50" t="b">
        <f t="shared" si="5"/>
        <v>1</v>
      </c>
    </row>
    <row r="107" spans="1:19" x14ac:dyDescent="0.2">
      <c r="A107" s="48">
        <f t="shared" si="6"/>
        <v>104</v>
      </c>
      <c r="B107" s="49" t="b">
        <f>+'NO COSTO STANDARD'!D107=13</f>
        <v>0</v>
      </c>
      <c r="C107" s="49" t="b">
        <f>+'NO COSTO STANDARD'!B107&lt;='NO COSTO STANDARD'!A107</f>
        <v>1</v>
      </c>
      <c r="D107" s="49" t="b">
        <f>AND('NO COSTO STANDARD'!A107&gt;2011,'NO COSTO STANDARD'!D107=5)</f>
        <v>0</v>
      </c>
      <c r="E107" s="49" t="b">
        <f>+'NO COSTO STANDARD'!B107&lt;=2008</f>
        <v>1</v>
      </c>
      <c r="F107" s="49" t="b">
        <f>+'NO COSTO STANDARD'!B107&gt;='NO COSTO STANDARD'!H107</f>
        <v>1</v>
      </c>
      <c r="G107" s="49" t="b">
        <f>+'NO COSTO STANDARD'!H107&lt;2020</f>
        <v>1</v>
      </c>
      <c r="H107" s="49" t="b">
        <f>+'NO COSTO STANDARD'!A107&lt;=0</f>
        <v>1</v>
      </c>
      <c r="I107" s="50" t="b">
        <f t="shared" si="4"/>
        <v>1</v>
      </c>
      <c r="L107" s="48">
        <f t="shared" si="7"/>
        <v>104</v>
      </c>
      <c r="M107" s="49" t="b">
        <f>+'COSTO STANDARD'!D107=6</f>
        <v>0</v>
      </c>
      <c r="N107" s="49" t="b">
        <f>OR('COSTO STANDARD'!A107&lt;2012,'COSTO STANDARD'!A107&lt;=0)</f>
        <v>1</v>
      </c>
      <c r="O107" s="49" t="b">
        <f>+'COSTO STANDARD'!B107&lt;='COSTO STANDARD'!A107</f>
        <v>1</v>
      </c>
      <c r="P107" s="49" t="b">
        <f>+'COSTO STANDARD'!F107&lt;=0</f>
        <v>1</v>
      </c>
      <c r="Q107" s="49" t="b">
        <f>+'COSTO STANDARD'!B107&gt;='COSTO STANDARD'!G107</f>
        <v>1</v>
      </c>
      <c r="R107" s="49" t="b">
        <f>+'COSTO STANDARD'!G107&lt;2020</f>
        <v>1</v>
      </c>
      <c r="S107" s="50" t="b">
        <f t="shared" si="5"/>
        <v>1</v>
      </c>
    </row>
    <row r="108" spans="1:19" x14ac:dyDescent="0.2">
      <c r="A108" s="48">
        <f t="shared" si="6"/>
        <v>105</v>
      </c>
      <c r="B108" s="49" t="b">
        <f>+'NO COSTO STANDARD'!D108=13</f>
        <v>0</v>
      </c>
      <c r="C108" s="49" t="b">
        <f>+'NO COSTO STANDARD'!B108&lt;='NO COSTO STANDARD'!A108</f>
        <v>1</v>
      </c>
      <c r="D108" s="49" t="b">
        <f>AND('NO COSTO STANDARD'!A108&gt;2011,'NO COSTO STANDARD'!D108=5)</f>
        <v>0</v>
      </c>
      <c r="E108" s="49" t="b">
        <f>+'NO COSTO STANDARD'!B108&lt;=2008</f>
        <v>1</v>
      </c>
      <c r="F108" s="49" t="b">
        <f>+'NO COSTO STANDARD'!B108&gt;='NO COSTO STANDARD'!H108</f>
        <v>1</v>
      </c>
      <c r="G108" s="49" t="b">
        <f>+'NO COSTO STANDARD'!H108&lt;2020</f>
        <v>1</v>
      </c>
      <c r="H108" s="49" t="b">
        <f>+'NO COSTO STANDARD'!A108&lt;=0</f>
        <v>1</v>
      </c>
      <c r="I108" s="50" t="b">
        <f t="shared" si="4"/>
        <v>1</v>
      </c>
      <c r="L108" s="48">
        <f t="shared" si="7"/>
        <v>105</v>
      </c>
      <c r="M108" s="49" t="b">
        <f>+'COSTO STANDARD'!D108=6</f>
        <v>0</v>
      </c>
      <c r="N108" s="49" t="b">
        <f>OR('COSTO STANDARD'!A108&lt;2012,'COSTO STANDARD'!A108&lt;=0)</f>
        <v>1</v>
      </c>
      <c r="O108" s="49" t="b">
        <f>+'COSTO STANDARD'!B108&lt;='COSTO STANDARD'!A108</f>
        <v>1</v>
      </c>
      <c r="P108" s="49" t="b">
        <f>+'COSTO STANDARD'!F108&lt;=0</f>
        <v>1</v>
      </c>
      <c r="Q108" s="49" t="b">
        <f>+'COSTO STANDARD'!B108&gt;='COSTO STANDARD'!G108</f>
        <v>1</v>
      </c>
      <c r="R108" s="49" t="b">
        <f>+'COSTO STANDARD'!G108&lt;2020</f>
        <v>1</v>
      </c>
      <c r="S108" s="50" t="b">
        <f t="shared" si="5"/>
        <v>1</v>
      </c>
    </row>
    <row r="109" spans="1:19" x14ac:dyDescent="0.2">
      <c r="A109" s="48">
        <f t="shared" si="6"/>
        <v>106</v>
      </c>
      <c r="B109" s="49" t="b">
        <f>+'NO COSTO STANDARD'!D109=13</f>
        <v>0</v>
      </c>
      <c r="C109" s="49" t="b">
        <f>+'NO COSTO STANDARD'!B109&lt;='NO COSTO STANDARD'!A109</f>
        <v>1</v>
      </c>
      <c r="D109" s="49" t="b">
        <f>AND('NO COSTO STANDARD'!A109&gt;2011,'NO COSTO STANDARD'!D109=5)</f>
        <v>0</v>
      </c>
      <c r="E109" s="49" t="b">
        <f>+'NO COSTO STANDARD'!B109&lt;=2008</f>
        <v>1</v>
      </c>
      <c r="F109" s="49" t="b">
        <f>+'NO COSTO STANDARD'!B109&gt;='NO COSTO STANDARD'!H109</f>
        <v>1</v>
      </c>
      <c r="G109" s="49" t="b">
        <f>+'NO COSTO STANDARD'!H109&lt;2020</f>
        <v>1</v>
      </c>
      <c r="H109" s="49" t="b">
        <f>+'NO COSTO STANDARD'!A109&lt;=0</f>
        <v>1</v>
      </c>
      <c r="I109" s="50" t="b">
        <f t="shared" si="4"/>
        <v>1</v>
      </c>
      <c r="L109" s="48">
        <f t="shared" si="7"/>
        <v>106</v>
      </c>
      <c r="M109" s="49" t="b">
        <f>+'COSTO STANDARD'!D109=6</f>
        <v>0</v>
      </c>
      <c r="N109" s="49" t="b">
        <f>OR('COSTO STANDARD'!A109&lt;2012,'COSTO STANDARD'!A109&lt;=0)</f>
        <v>1</v>
      </c>
      <c r="O109" s="49" t="b">
        <f>+'COSTO STANDARD'!B109&lt;='COSTO STANDARD'!A109</f>
        <v>1</v>
      </c>
      <c r="P109" s="49" t="b">
        <f>+'COSTO STANDARD'!F109&lt;=0</f>
        <v>1</v>
      </c>
      <c r="Q109" s="49" t="b">
        <f>+'COSTO STANDARD'!B109&gt;='COSTO STANDARD'!G109</f>
        <v>1</v>
      </c>
      <c r="R109" s="49" t="b">
        <f>+'COSTO STANDARD'!G109&lt;2020</f>
        <v>1</v>
      </c>
      <c r="S109" s="50" t="b">
        <f t="shared" si="5"/>
        <v>1</v>
      </c>
    </row>
    <row r="110" spans="1:19" x14ac:dyDescent="0.2">
      <c r="A110" s="48">
        <f t="shared" si="6"/>
        <v>107</v>
      </c>
      <c r="B110" s="49" t="b">
        <f>+'NO COSTO STANDARD'!D110=13</f>
        <v>0</v>
      </c>
      <c r="C110" s="49" t="b">
        <f>+'NO COSTO STANDARD'!B110&lt;='NO COSTO STANDARD'!A110</f>
        <v>1</v>
      </c>
      <c r="D110" s="49" t="b">
        <f>AND('NO COSTO STANDARD'!A110&gt;2011,'NO COSTO STANDARD'!D110=5)</f>
        <v>0</v>
      </c>
      <c r="E110" s="49" t="b">
        <f>+'NO COSTO STANDARD'!B110&lt;=2008</f>
        <v>1</v>
      </c>
      <c r="F110" s="49" t="b">
        <f>+'NO COSTO STANDARD'!B110&gt;='NO COSTO STANDARD'!H110</f>
        <v>1</v>
      </c>
      <c r="G110" s="49" t="b">
        <f>+'NO COSTO STANDARD'!H110&lt;2020</f>
        <v>1</v>
      </c>
      <c r="H110" s="49" t="b">
        <f>+'NO COSTO STANDARD'!A110&lt;=0</f>
        <v>1</v>
      </c>
      <c r="I110" s="50" t="b">
        <f t="shared" si="4"/>
        <v>1</v>
      </c>
      <c r="L110" s="48">
        <f t="shared" si="7"/>
        <v>107</v>
      </c>
      <c r="M110" s="49" t="b">
        <f>+'COSTO STANDARD'!D110=6</f>
        <v>0</v>
      </c>
      <c r="N110" s="49" t="b">
        <f>OR('COSTO STANDARD'!A110&lt;2012,'COSTO STANDARD'!A110&lt;=0)</f>
        <v>1</v>
      </c>
      <c r="O110" s="49" t="b">
        <f>+'COSTO STANDARD'!B110&lt;='COSTO STANDARD'!A110</f>
        <v>1</v>
      </c>
      <c r="P110" s="49" t="b">
        <f>+'COSTO STANDARD'!F110&lt;=0</f>
        <v>1</v>
      </c>
      <c r="Q110" s="49" t="b">
        <f>+'COSTO STANDARD'!B110&gt;='COSTO STANDARD'!G110</f>
        <v>1</v>
      </c>
      <c r="R110" s="49" t="b">
        <f>+'COSTO STANDARD'!G110&lt;2020</f>
        <v>1</v>
      </c>
      <c r="S110" s="50" t="b">
        <f t="shared" si="5"/>
        <v>1</v>
      </c>
    </row>
    <row r="111" spans="1:19" x14ac:dyDescent="0.2">
      <c r="A111" s="48">
        <f t="shared" si="6"/>
        <v>108</v>
      </c>
      <c r="B111" s="49" t="b">
        <f>+'NO COSTO STANDARD'!D111=13</f>
        <v>0</v>
      </c>
      <c r="C111" s="49" t="b">
        <f>+'NO COSTO STANDARD'!B111&lt;='NO COSTO STANDARD'!A111</f>
        <v>1</v>
      </c>
      <c r="D111" s="49" t="b">
        <f>AND('NO COSTO STANDARD'!A111&gt;2011,'NO COSTO STANDARD'!D111=5)</f>
        <v>0</v>
      </c>
      <c r="E111" s="49" t="b">
        <f>+'NO COSTO STANDARD'!B111&lt;=2008</f>
        <v>1</v>
      </c>
      <c r="F111" s="49" t="b">
        <f>+'NO COSTO STANDARD'!B111&gt;='NO COSTO STANDARD'!H111</f>
        <v>1</v>
      </c>
      <c r="G111" s="49" t="b">
        <f>+'NO COSTO STANDARD'!H111&lt;2020</f>
        <v>1</v>
      </c>
      <c r="H111" s="49" t="b">
        <f>+'NO COSTO STANDARD'!A111&lt;=0</f>
        <v>1</v>
      </c>
      <c r="I111" s="50" t="b">
        <f t="shared" si="4"/>
        <v>1</v>
      </c>
      <c r="L111" s="48">
        <f t="shared" si="7"/>
        <v>108</v>
      </c>
      <c r="M111" s="49" t="b">
        <f>+'COSTO STANDARD'!D111=6</f>
        <v>0</v>
      </c>
      <c r="N111" s="49" t="b">
        <f>OR('COSTO STANDARD'!A111&lt;2012,'COSTO STANDARD'!A111&lt;=0)</f>
        <v>1</v>
      </c>
      <c r="O111" s="49" t="b">
        <f>+'COSTO STANDARD'!B111&lt;='COSTO STANDARD'!A111</f>
        <v>1</v>
      </c>
      <c r="P111" s="49" t="b">
        <f>+'COSTO STANDARD'!F111&lt;=0</f>
        <v>1</v>
      </c>
      <c r="Q111" s="49" t="b">
        <f>+'COSTO STANDARD'!B111&gt;='COSTO STANDARD'!G111</f>
        <v>1</v>
      </c>
      <c r="R111" s="49" t="b">
        <f>+'COSTO STANDARD'!G111&lt;2020</f>
        <v>1</v>
      </c>
      <c r="S111" s="50" t="b">
        <f t="shared" si="5"/>
        <v>1</v>
      </c>
    </row>
    <row r="112" spans="1:19" x14ac:dyDescent="0.2">
      <c r="A112" s="48">
        <f t="shared" si="6"/>
        <v>109</v>
      </c>
      <c r="B112" s="49" t="b">
        <f>+'NO COSTO STANDARD'!D112=13</f>
        <v>0</v>
      </c>
      <c r="C112" s="49" t="b">
        <f>+'NO COSTO STANDARD'!B112&lt;='NO COSTO STANDARD'!A112</f>
        <v>1</v>
      </c>
      <c r="D112" s="49" t="b">
        <f>AND('NO COSTO STANDARD'!A112&gt;2011,'NO COSTO STANDARD'!D112=5)</f>
        <v>0</v>
      </c>
      <c r="E112" s="49" t="b">
        <f>+'NO COSTO STANDARD'!B112&lt;=2008</f>
        <v>1</v>
      </c>
      <c r="F112" s="49" t="b">
        <f>+'NO COSTO STANDARD'!B112&gt;='NO COSTO STANDARD'!H112</f>
        <v>1</v>
      </c>
      <c r="G112" s="49" t="b">
        <f>+'NO COSTO STANDARD'!H112&lt;2020</f>
        <v>1</v>
      </c>
      <c r="H112" s="49" t="b">
        <f>+'NO COSTO STANDARD'!A112&lt;=0</f>
        <v>1</v>
      </c>
      <c r="I112" s="50" t="b">
        <f t="shared" si="4"/>
        <v>1</v>
      </c>
      <c r="L112" s="48">
        <f t="shared" si="7"/>
        <v>109</v>
      </c>
      <c r="M112" s="49" t="b">
        <f>+'COSTO STANDARD'!D112=6</f>
        <v>0</v>
      </c>
      <c r="N112" s="49" t="b">
        <f>OR('COSTO STANDARD'!A112&lt;2012,'COSTO STANDARD'!A112&lt;=0)</f>
        <v>1</v>
      </c>
      <c r="O112" s="49" t="b">
        <f>+'COSTO STANDARD'!B112&lt;='COSTO STANDARD'!A112</f>
        <v>1</v>
      </c>
      <c r="P112" s="49" t="b">
        <f>+'COSTO STANDARD'!F112&lt;=0</f>
        <v>1</v>
      </c>
      <c r="Q112" s="49" t="b">
        <f>+'COSTO STANDARD'!B112&gt;='COSTO STANDARD'!G112</f>
        <v>1</v>
      </c>
      <c r="R112" s="49" t="b">
        <f>+'COSTO STANDARD'!G112&lt;2020</f>
        <v>1</v>
      </c>
      <c r="S112" s="50" t="b">
        <f t="shared" si="5"/>
        <v>1</v>
      </c>
    </row>
    <row r="113" spans="1:19" x14ac:dyDescent="0.2">
      <c r="A113" s="48">
        <f t="shared" si="6"/>
        <v>110</v>
      </c>
      <c r="B113" s="49" t="b">
        <f>+'NO COSTO STANDARD'!D113=13</f>
        <v>0</v>
      </c>
      <c r="C113" s="49" t="b">
        <f>+'NO COSTO STANDARD'!B113&lt;='NO COSTO STANDARD'!A113</f>
        <v>1</v>
      </c>
      <c r="D113" s="49" t="b">
        <f>AND('NO COSTO STANDARD'!A113&gt;2011,'NO COSTO STANDARD'!D113=5)</f>
        <v>0</v>
      </c>
      <c r="E113" s="49" t="b">
        <f>+'NO COSTO STANDARD'!B113&lt;=2008</f>
        <v>1</v>
      </c>
      <c r="F113" s="49" t="b">
        <f>+'NO COSTO STANDARD'!B113&gt;='NO COSTO STANDARD'!H113</f>
        <v>1</v>
      </c>
      <c r="G113" s="49" t="b">
        <f>+'NO COSTO STANDARD'!H113&lt;2020</f>
        <v>1</v>
      </c>
      <c r="H113" s="49" t="b">
        <f>+'NO COSTO STANDARD'!A113&lt;=0</f>
        <v>1</v>
      </c>
      <c r="I113" s="50" t="b">
        <f t="shared" si="4"/>
        <v>1</v>
      </c>
      <c r="L113" s="48">
        <f t="shared" si="7"/>
        <v>110</v>
      </c>
      <c r="M113" s="49" t="b">
        <f>+'COSTO STANDARD'!D113=6</f>
        <v>0</v>
      </c>
      <c r="N113" s="49" t="b">
        <f>OR('COSTO STANDARD'!A113&lt;2012,'COSTO STANDARD'!A113&lt;=0)</f>
        <v>1</v>
      </c>
      <c r="O113" s="49" t="b">
        <f>+'COSTO STANDARD'!B113&lt;='COSTO STANDARD'!A113</f>
        <v>1</v>
      </c>
      <c r="P113" s="49" t="b">
        <f>+'COSTO STANDARD'!F113&lt;=0</f>
        <v>1</v>
      </c>
      <c r="Q113" s="49" t="b">
        <f>+'COSTO STANDARD'!B113&gt;='COSTO STANDARD'!G113</f>
        <v>1</v>
      </c>
      <c r="R113" s="49" t="b">
        <f>+'COSTO STANDARD'!G113&lt;2020</f>
        <v>1</v>
      </c>
      <c r="S113" s="50" t="b">
        <f t="shared" si="5"/>
        <v>1</v>
      </c>
    </row>
    <row r="114" spans="1:19" x14ac:dyDescent="0.2">
      <c r="A114" s="48">
        <f t="shared" si="6"/>
        <v>111</v>
      </c>
      <c r="B114" s="49" t="b">
        <f>+'NO COSTO STANDARD'!D114=13</f>
        <v>0</v>
      </c>
      <c r="C114" s="49" t="b">
        <f>+'NO COSTO STANDARD'!B114&lt;='NO COSTO STANDARD'!A114</f>
        <v>1</v>
      </c>
      <c r="D114" s="49" t="b">
        <f>AND('NO COSTO STANDARD'!A114&gt;2011,'NO COSTO STANDARD'!D114=5)</f>
        <v>0</v>
      </c>
      <c r="E114" s="49" t="b">
        <f>+'NO COSTO STANDARD'!B114&lt;=2008</f>
        <v>1</v>
      </c>
      <c r="F114" s="49" t="b">
        <f>+'NO COSTO STANDARD'!B114&gt;='NO COSTO STANDARD'!H114</f>
        <v>1</v>
      </c>
      <c r="G114" s="49" t="b">
        <f>+'NO COSTO STANDARD'!H114&lt;2020</f>
        <v>1</v>
      </c>
      <c r="H114" s="49" t="b">
        <f>+'NO COSTO STANDARD'!A114&lt;=0</f>
        <v>1</v>
      </c>
      <c r="I114" s="50" t="b">
        <f t="shared" si="4"/>
        <v>1</v>
      </c>
      <c r="L114" s="48">
        <f t="shared" si="7"/>
        <v>111</v>
      </c>
      <c r="M114" s="49" t="b">
        <f>+'COSTO STANDARD'!D114=6</f>
        <v>0</v>
      </c>
      <c r="N114" s="49" t="b">
        <f>OR('COSTO STANDARD'!A114&lt;2012,'COSTO STANDARD'!A114&lt;=0)</f>
        <v>1</v>
      </c>
      <c r="O114" s="49" t="b">
        <f>+'COSTO STANDARD'!B114&lt;='COSTO STANDARD'!A114</f>
        <v>1</v>
      </c>
      <c r="P114" s="49" t="b">
        <f>+'COSTO STANDARD'!F114&lt;=0</f>
        <v>1</v>
      </c>
      <c r="Q114" s="49" t="b">
        <f>+'COSTO STANDARD'!B114&gt;='COSTO STANDARD'!G114</f>
        <v>1</v>
      </c>
      <c r="R114" s="49" t="b">
        <f>+'COSTO STANDARD'!G114&lt;2020</f>
        <v>1</v>
      </c>
      <c r="S114" s="50" t="b">
        <f t="shared" si="5"/>
        <v>1</v>
      </c>
    </row>
    <row r="115" spans="1:19" x14ac:dyDescent="0.2">
      <c r="A115" s="48">
        <f t="shared" si="6"/>
        <v>112</v>
      </c>
      <c r="B115" s="49" t="b">
        <f>+'NO COSTO STANDARD'!D115=13</f>
        <v>0</v>
      </c>
      <c r="C115" s="49" t="b">
        <f>+'NO COSTO STANDARD'!B115&lt;='NO COSTO STANDARD'!A115</f>
        <v>1</v>
      </c>
      <c r="D115" s="49" t="b">
        <f>AND('NO COSTO STANDARD'!A115&gt;2011,'NO COSTO STANDARD'!D115=5)</f>
        <v>0</v>
      </c>
      <c r="E115" s="49" t="b">
        <f>+'NO COSTO STANDARD'!B115&lt;=2008</f>
        <v>1</v>
      </c>
      <c r="F115" s="49" t="b">
        <f>+'NO COSTO STANDARD'!B115&gt;='NO COSTO STANDARD'!H115</f>
        <v>1</v>
      </c>
      <c r="G115" s="49" t="b">
        <f>+'NO COSTO STANDARD'!H115&lt;2020</f>
        <v>1</v>
      </c>
      <c r="H115" s="49" t="b">
        <f>+'NO COSTO STANDARD'!A115&lt;=0</f>
        <v>1</v>
      </c>
      <c r="I115" s="50" t="b">
        <f t="shared" si="4"/>
        <v>1</v>
      </c>
      <c r="L115" s="48">
        <f t="shared" si="7"/>
        <v>112</v>
      </c>
      <c r="M115" s="49" t="b">
        <f>+'COSTO STANDARD'!D115=6</f>
        <v>0</v>
      </c>
      <c r="N115" s="49" t="b">
        <f>OR('COSTO STANDARD'!A115&lt;2012,'COSTO STANDARD'!A115&lt;=0)</f>
        <v>1</v>
      </c>
      <c r="O115" s="49" t="b">
        <f>+'COSTO STANDARD'!B115&lt;='COSTO STANDARD'!A115</f>
        <v>1</v>
      </c>
      <c r="P115" s="49" t="b">
        <f>+'COSTO STANDARD'!F115&lt;=0</f>
        <v>1</v>
      </c>
      <c r="Q115" s="49" t="b">
        <f>+'COSTO STANDARD'!B115&gt;='COSTO STANDARD'!G115</f>
        <v>1</v>
      </c>
      <c r="R115" s="49" t="b">
        <f>+'COSTO STANDARD'!G115&lt;2020</f>
        <v>1</v>
      </c>
      <c r="S115" s="50" t="b">
        <f t="shared" si="5"/>
        <v>1</v>
      </c>
    </row>
    <row r="116" spans="1:19" x14ac:dyDescent="0.2">
      <c r="A116" s="48">
        <f t="shared" si="6"/>
        <v>113</v>
      </c>
      <c r="B116" s="49" t="b">
        <f>+'NO COSTO STANDARD'!D116=13</f>
        <v>0</v>
      </c>
      <c r="C116" s="49" t="b">
        <f>+'NO COSTO STANDARD'!B116&lt;='NO COSTO STANDARD'!A116</f>
        <v>1</v>
      </c>
      <c r="D116" s="49" t="b">
        <f>AND('NO COSTO STANDARD'!A116&gt;2011,'NO COSTO STANDARD'!D116=5)</f>
        <v>0</v>
      </c>
      <c r="E116" s="49" t="b">
        <f>+'NO COSTO STANDARD'!B116&lt;=2008</f>
        <v>1</v>
      </c>
      <c r="F116" s="49" t="b">
        <f>+'NO COSTO STANDARD'!B116&gt;='NO COSTO STANDARD'!H116</f>
        <v>1</v>
      </c>
      <c r="G116" s="49" t="b">
        <f>+'NO COSTO STANDARD'!H116&lt;2020</f>
        <v>1</v>
      </c>
      <c r="H116" s="49" t="b">
        <f>+'NO COSTO STANDARD'!A116&lt;=0</f>
        <v>1</v>
      </c>
      <c r="I116" s="50" t="b">
        <f t="shared" si="4"/>
        <v>1</v>
      </c>
      <c r="L116" s="48">
        <f t="shared" si="7"/>
        <v>113</v>
      </c>
      <c r="M116" s="49" t="b">
        <f>+'COSTO STANDARD'!D116=6</f>
        <v>0</v>
      </c>
      <c r="N116" s="49" t="b">
        <f>OR('COSTO STANDARD'!A116&lt;2012,'COSTO STANDARD'!A116&lt;=0)</f>
        <v>1</v>
      </c>
      <c r="O116" s="49" t="b">
        <f>+'COSTO STANDARD'!B116&lt;='COSTO STANDARD'!A116</f>
        <v>1</v>
      </c>
      <c r="P116" s="49" t="b">
        <f>+'COSTO STANDARD'!F116&lt;=0</f>
        <v>1</v>
      </c>
      <c r="Q116" s="49" t="b">
        <f>+'COSTO STANDARD'!B116&gt;='COSTO STANDARD'!G116</f>
        <v>1</v>
      </c>
      <c r="R116" s="49" t="b">
        <f>+'COSTO STANDARD'!G116&lt;2020</f>
        <v>1</v>
      </c>
      <c r="S116" s="50" t="b">
        <f t="shared" si="5"/>
        <v>1</v>
      </c>
    </row>
    <row r="117" spans="1:19" x14ac:dyDescent="0.2">
      <c r="A117" s="48">
        <f t="shared" si="6"/>
        <v>114</v>
      </c>
      <c r="B117" s="49" t="b">
        <f>+'NO COSTO STANDARD'!D117=13</f>
        <v>0</v>
      </c>
      <c r="C117" s="49" t="b">
        <f>+'NO COSTO STANDARD'!B117&lt;='NO COSTO STANDARD'!A117</f>
        <v>1</v>
      </c>
      <c r="D117" s="49" t="b">
        <f>AND('NO COSTO STANDARD'!A117&gt;2011,'NO COSTO STANDARD'!D117=5)</f>
        <v>0</v>
      </c>
      <c r="E117" s="49" t="b">
        <f>+'NO COSTO STANDARD'!B117&lt;=2008</f>
        <v>1</v>
      </c>
      <c r="F117" s="49" t="b">
        <f>+'NO COSTO STANDARD'!B117&gt;='NO COSTO STANDARD'!H117</f>
        <v>1</v>
      </c>
      <c r="G117" s="49" t="b">
        <f>+'NO COSTO STANDARD'!H117&lt;2020</f>
        <v>1</v>
      </c>
      <c r="H117" s="49" t="b">
        <f>+'NO COSTO STANDARD'!A117&lt;=0</f>
        <v>1</v>
      </c>
      <c r="I117" s="50" t="b">
        <f t="shared" si="4"/>
        <v>1</v>
      </c>
      <c r="L117" s="48">
        <f t="shared" si="7"/>
        <v>114</v>
      </c>
      <c r="M117" s="49" t="b">
        <f>+'COSTO STANDARD'!D117=6</f>
        <v>0</v>
      </c>
      <c r="N117" s="49" t="b">
        <f>OR('COSTO STANDARD'!A117&lt;2012,'COSTO STANDARD'!A117&lt;=0)</f>
        <v>1</v>
      </c>
      <c r="O117" s="49" t="b">
        <f>+'COSTO STANDARD'!B117&lt;='COSTO STANDARD'!A117</f>
        <v>1</v>
      </c>
      <c r="P117" s="49" t="b">
        <f>+'COSTO STANDARD'!F117&lt;=0</f>
        <v>1</v>
      </c>
      <c r="Q117" s="49" t="b">
        <f>+'COSTO STANDARD'!B117&gt;='COSTO STANDARD'!G117</f>
        <v>1</v>
      </c>
      <c r="R117" s="49" t="b">
        <f>+'COSTO STANDARD'!G117&lt;2020</f>
        <v>1</v>
      </c>
      <c r="S117" s="50" t="b">
        <f t="shared" si="5"/>
        <v>1</v>
      </c>
    </row>
    <row r="118" spans="1:19" x14ac:dyDescent="0.2">
      <c r="A118" s="48">
        <f t="shared" si="6"/>
        <v>115</v>
      </c>
      <c r="B118" s="49" t="b">
        <f>+'NO COSTO STANDARD'!D118=13</f>
        <v>0</v>
      </c>
      <c r="C118" s="49" t="b">
        <f>+'NO COSTO STANDARD'!B118&lt;='NO COSTO STANDARD'!A118</f>
        <v>1</v>
      </c>
      <c r="D118" s="49" t="b">
        <f>AND('NO COSTO STANDARD'!A118&gt;2011,'NO COSTO STANDARD'!D118=5)</f>
        <v>0</v>
      </c>
      <c r="E118" s="49" t="b">
        <f>+'NO COSTO STANDARD'!B118&lt;=2008</f>
        <v>1</v>
      </c>
      <c r="F118" s="49" t="b">
        <f>+'NO COSTO STANDARD'!B118&gt;='NO COSTO STANDARD'!H118</f>
        <v>1</v>
      </c>
      <c r="G118" s="49" t="b">
        <f>+'NO COSTO STANDARD'!H118&lt;2020</f>
        <v>1</v>
      </c>
      <c r="H118" s="49" t="b">
        <f>+'NO COSTO STANDARD'!A118&lt;=0</f>
        <v>1</v>
      </c>
      <c r="I118" s="50" t="b">
        <f t="shared" si="4"/>
        <v>1</v>
      </c>
      <c r="L118" s="48">
        <f t="shared" si="7"/>
        <v>115</v>
      </c>
      <c r="M118" s="49" t="b">
        <f>+'COSTO STANDARD'!D118=6</f>
        <v>0</v>
      </c>
      <c r="N118" s="49" t="b">
        <f>OR('COSTO STANDARD'!A118&lt;2012,'COSTO STANDARD'!A118&lt;=0)</f>
        <v>1</v>
      </c>
      <c r="O118" s="49" t="b">
        <f>+'COSTO STANDARD'!B118&lt;='COSTO STANDARD'!A118</f>
        <v>1</v>
      </c>
      <c r="P118" s="49" t="b">
        <f>+'COSTO STANDARD'!F118&lt;=0</f>
        <v>1</v>
      </c>
      <c r="Q118" s="49" t="b">
        <f>+'COSTO STANDARD'!B118&gt;='COSTO STANDARD'!G118</f>
        <v>1</v>
      </c>
      <c r="R118" s="49" t="b">
        <f>+'COSTO STANDARD'!G118&lt;2020</f>
        <v>1</v>
      </c>
      <c r="S118" s="50" t="b">
        <f t="shared" si="5"/>
        <v>1</v>
      </c>
    </row>
    <row r="119" spans="1:19" x14ac:dyDescent="0.2">
      <c r="A119" s="48">
        <f t="shared" si="6"/>
        <v>116</v>
      </c>
      <c r="B119" s="49" t="b">
        <f>+'NO COSTO STANDARD'!D119=13</f>
        <v>0</v>
      </c>
      <c r="C119" s="49" t="b">
        <f>+'NO COSTO STANDARD'!B119&lt;='NO COSTO STANDARD'!A119</f>
        <v>1</v>
      </c>
      <c r="D119" s="49" t="b">
        <f>AND('NO COSTO STANDARD'!A119&gt;2011,'NO COSTO STANDARD'!D119=5)</f>
        <v>0</v>
      </c>
      <c r="E119" s="49" t="b">
        <f>+'NO COSTO STANDARD'!B119&lt;=2008</f>
        <v>1</v>
      </c>
      <c r="F119" s="49" t="b">
        <f>+'NO COSTO STANDARD'!B119&gt;='NO COSTO STANDARD'!H119</f>
        <v>1</v>
      </c>
      <c r="G119" s="49" t="b">
        <f>+'NO COSTO STANDARD'!H119&lt;2020</f>
        <v>1</v>
      </c>
      <c r="H119" s="49" t="b">
        <f>+'NO COSTO STANDARD'!A119&lt;=0</f>
        <v>1</v>
      </c>
      <c r="I119" s="50" t="b">
        <f t="shared" si="4"/>
        <v>1</v>
      </c>
      <c r="L119" s="48">
        <f t="shared" si="7"/>
        <v>116</v>
      </c>
      <c r="M119" s="49" t="b">
        <f>+'COSTO STANDARD'!D119=6</f>
        <v>0</v>
      </c>
      <c r="N119" s="49" t="b">
        <f>OR('COSTO STANDARD'!A119&lt;2012,'COSTO STANDARD'!A119&lt;=0)</f>
        <v>1</v>
      </c>
      <c r="O119" s="49" t="b">
        <f>+'COSTO STANDARD'!B119&lt;='COSTO STANDARD'!A119</f>
        <v>1</v>
      </c>
      <c r="P119" s="49" t="b">
        <f>+'COSTO STANDARD'!F119&lt;=0</f>
        <v>1</v>
      </c>
      <c r="Q119" s="49" t="b">
        <f>+'COSTO STANDARD'!B119&gt;='COSTO STANDARD'!G119</f>
        <v>1</v>
      </c>
      <c r="R119" s="49" t="b">
        <f>+'COSTO STANDARD'!G119&lt;2020</f>
        <v>1</v>
      </c>
      <c r="S119" s="50" t="b">
        <f t="shared" si="5"/>
        <v>1</v>
      </c>
    </row>
    <row r="120" spans="1:19" x14ac:dyDescent="0.2">
      <c r="A120" s="48">
        <f t="shared" si="6"/>
        <v>117</v>
      </c>
      <c r="B120" s="49" t="b">
        <f>+'NO COSTO STANDARD'!D120=13</f>
        <v>0</v>
      </c>
      <c r="C120" s="49" t="b">
        <f>+'NO COSTO STANDARD'!B120&lt;='NO COSTO STANDARD'!A120</f>
        <v>1</v>
      </c>
      <c r="D120" s="49" t="b">
        <f>AND('NO COSTO STANDARD'!A120&gt;2011,'NO COSTO STANDARD'!D120=5)</f>
        <v>0</v>
      </c>
      <c r="E120" s="49" t="b">
        <f>+'NO COSTO STANDARD'!B120&lt;=2008</f>
        <v>1</v>
      </c>
      <c r="F120" s="49" t="b">
        <f>+'NO COSTO STANDARD'!B120&gt;='NO COSTO STANDARD'!H120</f>
        <v>1</v>
      </c>
      <c r="G120" s="49" t="b">
        <f>+'NO COSTO STANDARD'!H120&lt;2020</f>
        <v>1</v>
      </c>
      <c r="H120" s="49" t="b">
        <f>+'NO COSTO STANDARD'!A120&lt;=0</f>
        <v>1</v>
      </c>
      <c r="I120" s="50" t="b">
        <f t="shared" si="4"/>
        <v>1</v>
      </c>
      <c r="L120" s="48">
        <f t="shared" si="7"/>
        <v>117</v>
      </c>
      <c r="M120" s="49" t="b">
        <f>+'COSTO STANDARD'!D120=6</f>
        <v>0</v>
      </c>
      <c r="N120" s="49" t="b">
        <f>OR('COSTO STANDARD'!A120&lt;2012,'COSTO STANDARD'!A120&lt;=0)</f>
        <v>1</v>
      </c>
      <c r="O120" s="49" t="b">
        <f>+'COSTO STANDARD'!B120&lt;='COSTO STANDARD'!A120</f>
        <v>1</v>
      </c>
      <c r="P120" s="49" t="b">
        <f>+'COSTO STANDARD'!F120&lt;=0</f>
        <v>1</v>
      </c>
      <c r="Q120" s="49" t="b">
        <f>+'COSTO STANDARD'!B120&gt;='COSTO STANDARD'!G120</f>
        <v>1</v>
      </c>
      <c r="R120" s="49" t="b">
        <f>+'COSTO STANDARD'!G120&lt;2020</f>
        <v>1</v>
      </c>
      <c r="S120" s="50" t="b">
        <f t="shared" si="5"/>
        <v>1</v>
      </c>
    </row>
    <row r="121" spans="1:19" x14ac:dyDescent="0.2">
      <c r="A121" s="48">
        <f t="shared" si="6"/>
        <v>118</v>
      </c>
      <c r="B121" s="49" t="b">
        <f>+'NO COSTO STANDARD'!D121=13</f>
        <v>0</v>
      </c>
      <c r="C121" s="49" t="b">
        <f>+'NO COSTO STANDARD'!B121&lt;='NO COSTO STANDARD'!A121</f>
        <v>1</v>
      </c>
      <c r="D121" s="49" t="b">
        <f>AND('NO COSTO STANDARD'!A121&gt;2011,'NO COSTO STANDARD'!D121=5)</f>
        <v>0</v>
      </c>
      <c r="E121" s="49" t="b">
        <f>+'NO COSTO STANDARD'!B121&lt;=2008</f>
        <v>1</v>
      </c>
      <c r="F121" s="49" t="b">
        <f>+'NO COSTO STANDARD'!B121&gt;='NO COSTO STANDARD'!H121</f>
        <v>1</v>
      </c>
      <c r="G121" s="49" t="b">
        <f>+'NO COSTO STANDARD'!H121&lt;2020</f>
        <v>1</v>
      </c>
      <c r="H121" s="49" t="b">
        <f>+'NO COSTO STANDARD'!A121&lt;=0</f>
        <v>1</v>
      </c>
      <c r="I121" s="50" t="b">
        <f t="shared" si="4"/>
        <v>1</v>
      </c>
      <c r="L121" s="48">
        <f t="shared" si="7"/>
        <v>118</v>
      </c>
      <c r="M121" s="49" t="b">
        <f>+'COSTO STANDARD'!D121=6</f>
        <v>0</v>
      </c>
      <c r="N121" s="49" t="b">
        <f>OR('COSTO STANDARD'!A121&lt;2012,'COSTO STANDARD'!A121&lt;=0)</f>
        <v>1</v>
      </c>
      <c r="O121" s="49" t="b">
        <f>+'COSTO STANDARD'!B121&lt;='COSTO STANDARD'!A121</f>
        <v>1</v>
      </c>
      <c r="P121" s="49" t="b">
        <f>+'COSTO STANDARD'!F121&lt;=0</f>
        <v>1</v>
      </c>
      <c r="Q121" s="49" t="b">
        <f>+'COSTO STANDARD'!B121&gt;='COSTO STANDARD'!G121</f>
        <v>1</v>
      </c>
      <c r="R121" s="49" t="b">
        <f>+'COSTO STANDARD'!G121&lt;2020</f>
        <v>1</v>
      </c>
      <c r="S121" s="50" t="b">
        <f t="shared" si="5"/>
        <v>1</v>
      </c>
    </row>
    <row r="122" spans="1:19" x14ac:dyDescent="0.2">
      <c r="A122" s="48">
        <f t="shared" si="6"/>
        <v>119</v>
      </c>
      <c r="B122" s="49" t="b">
        <f>+'NO COSTO STANDARD'!D122=13</f>
        <v>0</v>
      </c>
      <c r="C122" s="49" t="b">
        <f>+'NO COSTO STANDARD'!B122&lt;='NO COSTO STANDARD'!A122</f>
        <v>1</v>
      </c>
      <c r="D122" s="49" t="b">
        <f>AND('NO COSTO STANDARD'!A122&gt;2011,'NO COSTO STANDARD'!D122=5)</f>
        <v>0</v>
      </c>
      <c r="E122" s="49" t="b">
        <f>+'NO COSTO STANDARD'!B122&lt;=2008</f>
        <v>1</v>
      </c>
      <c r="F122" s="49" t="b">
        <f>+'NO COSTO STANDARD'!B122&gt;='NO COSTO STANDARD'!H122</f>
        <v>1</v>
      </c>
      <c r="G122" s="49" t="b">
        <f>+'NO COSTO STANDARD'!H122&lt;2020</f>
        <v>1</v>
      </c>
      <c r="H122" s="49" t="b">
        <f>+'NO COSTO STANDARD'!A122&lt;=0</f>
        <v>1</v>
      </c>
      <c r="I122" s="50" t="b">
        <f t="shared" si="4"/>
        <v>1</v>
      </c>
      <c r="L122" s="48">
        <f t="shared" si="7"/>
        <v>119</v>
      </c>
      <c r="M122" s="49" t="b">
        <f>+'COSTO STANDARD'!D122=6</f>
        <v>0</v>
      </c>
      <c r="N122" s="49" t="b">
        <f>OR('COSTO STANDARD'!A122&lt;2012,'COSTO STANDARD'!A122&lt;=0)</f>
        <v>1</v>
      </c>
      <c r="O122" s="49" t="b">
        <f>+'COSTO STANDARD'!B122&lt;='COSTO STANDARD'!A122</f>
        <v>1</v>
      </c>
      <c r="P122" s="49" t="b">
        <f>+'COSTO STANDARD'!F122&lt;=0</f>
        <v>1</v>
      </c>
      <c r="Q122" s="49" t="b">
        <f>+'COSTO STANDARD'!B122&gt;='COSTO STANDARD'!G122</f>
        <v>1</v>
      </c>
      <c r="R122" s="49" t="b">
        <f>+'COSTO STANDARD'!G122&lt;2020</f>
        <v>1</v>
      </c>
      <c r="S122" s="50" t="b">
        <f t="shared" si="5"/>
        <v>1</v>
      </c>
    </row>
    <row r="123" spans="1:19" x14ac:dyDescent="0.2">
      <c r="A123" s="48">
        <f t="shared" si="6"/>
        <v>120</v>
      </c>
      <c r="B123" s="49" t="b">
        <f>+'NO COSTO STANDARD'!D123=13</f>
        <v>0</v>
      </c>
      <c r="C123" s="49" t="b">
        <f>+'NO COSTO STANDARD'!B123&lt;='NO COSTO STANDARD'!A123</f>
        <v>1</v>
      </c>
      <c r="D123" s="49" t="b">
        <f>AND('NO COSTO STANDARD'!A123&gt;2011,'NO COSTO STANDARD'!D123=5)</f>
        <v>0</v>
      </c>
      <c r="E123" s="49" t="b">
        <f>+'NO COSTO STANDARD'!B123&lt;=2008</f>
        <v>1</v>
      </c>
      <c r="F123" s="49" t="b">
        <f>+'NO COSTO STANDARD'!B123&gt;='NO COSTO STANDARD'!H123</f>
        <v>1</v>
      </c>
      <c r="G123" s="49" t="b">
        <f>+'NO COSTO STANDARD'!H123&lt;2020</f>
        <v>1</v>
      </c>
      <c r="H123" s="49" t="b">
        <f>+'NO COSTO STANDARD'!A123&lt;=0</f>
        <v>1</v>
      </c>
      <c r="I123" s="50" t="b">
        <f t="shared" si="4"/>
        <v>1</v>
      </c>
      <c r="L123" s="48">
        <f t="shared" si="7"/>
        <v>120</v>
      </c>
      <c r="M123" s="49" t="b">
        <f>+'COSTO STANDARD'!D123=6</f>
        <v>0</v>
      </c>
      <c r="N123" s="49" t="b">
        <f>OR('COSTO STANDARD'!A123&lt;2012,'COSTO STANDARD'!A123&lt;=0)</f>
        <v>1</v>
      </c>
      <c r="O123" s="49" t="b">
        <f>+'COSTO STANDARD'!B123&lt;='COSTO STANDARD'!A123</f>
        <v>1</v>
      </c>
      <c r="P123" s="49" t="b">
        <f>+'COSTO STANDARD'!F123&lt;=0</f>
        <v>1</v>
      </c>
      <c r="Q123" s="49" t="b">
        <f>+'COSTO STANDARD'!B123&gt;='COSTO STANDARD'!G123</f>
        <v>1</v>
      </c>
      <c r="R123" s="49" t="b">
        <f>+'COSTO STANDARD'!G123&lt;2020</f>
        <v>1</v>
      </c>
      <c r="S123" s="50" t="b">
        <f t="shared" si="5"/>
        <v>1</v>
      </c>
    </row>
    <row r="124" spans="1:19" x14ac:dyDescent="0.2">
      <c r="A124" s="48">
        <f t="shared" si="6"/>
        <v>121</v>
      </c>
      <c r="B124" s="49" t="b">
        <f>+'NO COSTO STANDARD'!D124=13</f>
        <v>0</v>
      </c>
      <c r="C124" s="49" t="b">
        <f>+'NO COSTO STANDARD'!B124&lt;='NO COSTO STANDARD'!A124</f>
        <v>1</v>
      </c>
      <c r="D124" s="49" t="b">
        <f>AND('NO COSTO STANDARD'!A124&gt;2011,'NO COSTO STANDARD'!D124=5)</f>
        <v>0</v>
      </c>
      <c r="E124" s="49" t="b">
        <f>+'NO COSTO STANDARD'!B124&lt;=2008</f>
        <v>1</v>
      </c>
      <c r="F124" s="49" t="b">
        <f>+'NO COSTO STANDARD'!B124&gt;='NO COSTO STANDARD'!H124</f>
        <v>1</v>
      </c>
      <c r="G124" s="49" t="b">
        <f>+'NO COSTO STANDARD'!H124&lt;2020</f>
        <v>1</v>
      </c>
      <c r="H124" s="49" t="b">
        <f>+'NO COSTO STANDARD'!A124&lt;=0</f>
        <v>1</v>
      </c>
      <c r="I124" s="50" t="b">
        <f t="shared" si="4"/>
        <v>1</v>
      </c>
      <c r="L124" s="48">
        <f t="shared" si="7"/>
        <v>121</v>
      </c>
      <c r="M124" s="49" t="b">
        <f>+'COSTO STANDARD'!D124=6</f>
        <v>0</v>
      </c>
      <c r="N124" s="49" t="b">
        <f>OR('COSTO STANDARD'!A124&lt;2012,'COSTO STANDARD'!A124&lt;=0)</f>
        <v>1</v>
      </c>
      <c r="O124" s="49" t="b">
        <f>+'COSTO STANDARD'!B124&lt;='COSTO STANDARD'!A124</f>
        <v>1</v>
      </c>
      <c r="P124" s="49" t="b">
        <f>+'COSTO STANDARD'!F124&lt;=0</f>
        <v>1</v>
      </c>
      <c r="Q124" s="49" t="b">
        <f>+'COSTO STANDARD'!B124&gt;='COSTO STANDARD'!G124</f>
        <v>1</v>
      </c>
      <c r="R124" s="49" t="b">
        <f>+'COSTO STANDARD'!G124&lt;2020</f>
        <v>1</v>
      </c>
      <c r="S124" s="50" t="b">
        <f t="shared" si="5"/>
        <v>1</v>
      </c>
    </row>
    <row r="125" spans="1:19" x14ac:dyDescent="0.2">
      <c r="A125" s="48">
        <f t="shared" si="6"/>
        <v>122</v>
      </c>
      <c r="B125" s="49" t="b">
        <f>+'NO COSTO STANDARD'!D125=13</f>
        <v>0</v>
      </c>
      <c r="C125" s="49" t="b">
        <f>+'NO COSTO STANDARD'!B125&lt;='NO COSTO STANDARD'!A125</f>
        <v>1</v>
      </c>
      <c r="D125" s="49" t="b">
        <f>AND('NO COSTO STANDARD'!A125&gt;2011,'NO COSTO STANDARD'!D125=5)</f>
        <v>0</v>
      </c>
      <c r="E125" s="49" t="b">
        <f>+'NO COSTO STANDARD'!B125&lt;=2008</f>
        <v>1</v>
      </c>
      <c r="F125" s="49" t="b">
        <f>+'NO COSTO STANDARD'!B125&gt;='NO COSTO STANDARD'!H125</f>
        <v>1</v>
      </c>
      <c r="G125" s="49" t="b">
        <f>+'NO COSTO STANDARD'!H125&lt;2020</f>
        <v>1</v>
      </c>
      <c r="H125" s="49" t="b">
        <f>+'NO COSTO STANDARD'!A125&lt;=0</f>
        <v>1</v>
      </c>
      <c r="I125" s="50" t="b">
        <f t="shared" si="4"/>
        <v>1</v>
      </c>
      <c r="L125" s="48">
        <f t="shared" si="7"/>
        <v>122</v>
      </c>
      <c r="M125" s="49" t="b">
        <f>+'COSTO STANDARD'!D125=6</f>
        <v>0</v>
      </c>
      <c r="N125" s="49" t="b">
        <f>OR('COSTO STANDARD'!A125&lt;2012,'COSTO STANDARD'!A125&lt;=0)</f>
        <v>1</v>
      </c>
      <c r="O125" s="49" t="b">
        <f>+'COSTO STANDARD'!B125&lt;='COSTO STANDARD'!A125</f>
        <v>1</v>
      </c>
      <c r="P125" s="49" t="b">
        <f>+'COSTO STANDARD'!F125&lt;=0</f>
        <v>1</v>
      </c>
      <c r="Q125" s="49" t="b">
        <f>+'COSTO STANDARD'!B125&gt;='COSTO STANDARD'!G125</f>
        <v>1</v>
      </c>
      <c r="R125" s="49" t="b">
        <f>+'COSTO STANDARD'!G125&lt;2020</f>
        <v>1</v>
      </c>
      <c r="S125" s="50" t="b">
        <f t="shared" si="5"/>
        <v>1</v>
      </c>
    </row>
    <row r="126" spans="1:19" x14ac:dyDescent="0.2">
      <c r="A126" s="48">
        <f t="shared" si="6"/>
        <v>123</v>
      </c>
      <c r="B126" s="49" t="b">
        <f>+'NO COSTO STANDARD'!D126=13</f>
        <v>0</v>
      </c>
      <c r="C126" s="49" t="b">
        <f>+'NO COSTO STANDARD'!B126&lt;='NO COSTO STANDARD'!A126</f>
        <v>1</v>
      </c>
      <c r="D126" s="49" t="b">
        <f>AND('NO COSTO STANDARD'!A126&gt;2011,'NO COSTO STANDARD'!D126=5)</f>
        <v>0</v>
      </c>
      <c r="E126" s="49" t="b">
        <f>+'NO COSTO STANDARD'!B126&lt;=2008</f>
        <v>1</v>
      </c>
      <c r="F126" s="49" t="b">
        <f>+'NO COSTO STANDARD'!B126&gt;='NO COSTO STANDARD'!H126</f>
        <v>1</v>
      </c>
      <c r="G126" s="49" t="b">
        <f>+'NO COSTO STANDARD'!H126&lt;2020</f>
        <v>1</v>
      </c>
      <c r="H126" s="49" t="b">
        <f>+'NO COSTO STANDARD'!A126&lt;=0</f>
        <v>1</v>
      </c>
      <c r="I126" s="50" t="b">
        <f t="shared" si="4"/>
        <v>1</v>
      </c>
      <c r="L126" s="48">
        <f t="shared" si="7"/>
        <v>123</v>
      </c>
      <c r="M126" s="49" t="b">
        <f>+'COSTO STANDARD'!D126=6</f>
        <v>0</v>
      </c>
      <c r="N126" s="49" t="b">
        <f>OR('COSTO STANDARD'!A126&lt;2012,'COSTO STANDARD'!A126&lt;=0)</f>
        <v>1</v>
      </c>
      <c r="O126" s="49" t="b">
        <f>+'COSTO STANDARD'!B126&lt;='COSTO STANDARD'!A126</f>
        <v>1</v>
      </c>
      <c r="P126" s="49" t="b">
        <f>+'COSTO STANDARD'!F126&lt;=0</f>
        <v>1</v>
      </c>
      <c r="Q126" s="49" t="b">
        <f>+'COSTO STANDARD'!B126&gt;='COSTO STANDARD'!G126</f>
        <v>1</v>
      </c>
      <c r="R126" s="49" t="b">
        <f>+'COSTO STANDARD'!G126&lt;2020</f>
        <v>1</v>
      </c>
      <c r="S126" s="50" t="b">
        <f t="shared" si="5"/>
        <v>1</v>
      </c>
    </row>
    <row r="127" spans="1:19" x14ac:dyDescent="0.2">
      <c r="A127" s="48">
        <f t="shared" si="6"/>
        <v>124</v>
      </c>
      <c r="B127" s="49" t="b">
        <f>+'NO COSTO STANDARD'!D127=13</f>
        <v>0</v>
      </c>
      <c r="C127" s="49" t="b">
        <f>+'NO COSTO STANDARD'!B127&lt;='NO COSTO STANDARD'!A127</f>
        <v>1</v>
      </c>
      <c r="D127" s="49" t="b">
        <f>AND('NO COSTO STANDARD'!A127&gt;2011,'NO COSTO STANDARD'!D127=5)</f>
        <v>0</v>
      </c>
      <c r="E127" s="49" t="b">
        <f>+'NO COSTO STANDARD'!B127&lt;=2008</f>
        <v>1</v>
      </c>
      <c r="F127" s="49" t="b">
        <f>+'NO COSTO STANDARD'!B127&gt;='NO COSTO STANDARD'!H127</f>
        <v>1</v>
      </c>
      <c r="G127" s="49" t="b">
        <f>+'NO COSTO STANDARD'!H127&lt;2020</f>
        <v>1</v>
      </c>
      <c r="H127" s="49" t="b">
        <f>+'NO COSTO STANDARD'!A127&lt;=0</f>
        <v>1</v>
      </c>
      <c r="I127" s="50" t="b">
        <f t="shared" si="4"/>
        <v>1</v>
      </c>
      <c r="L127" s="48">
        <f t="shared" si="7"/>
        <v>124</v>
      </c>
      <c r="M127" s="49" t="b">
        <f>+'COSTO STANDARD'!D127=6</f>
        <v>0</v>
      </c>
      <c r="N127" s="49" t="b">
        <f>OR('COSTO STANDARD'!A127&lt;2012,'COSTO STANDARD'!A127&lt;=0)</f>
        <v>1</v>
      </c>
      <c r="O127" s="49" t="b">
        <f>+'COSTO STANDARD'!B127&lt;='COSTO STANDARD'!A127</f>
        <v>1</v>
      </c>
      <c r="P127" s="49" t="b">
        <f>+'COSTO STANDARD'!F127&lt;=0</f>
        <v>1</v>
      </c>
      <c r="Q127" s="49" t="b">
        <f>+'COSTO STANDARD'!B127&gt;='COSTO STANDARD'!G127</f>
        <v>1</v>
      </c>
      <c r="R127" s="49" t="b">
        <f>+'COSTO STANDARD'!G127&lt;2020</f>
        <v>1</v>
      </c>
      <c r="S127" s="50" t="b">
        <f t="shared" si="5"/>
        <v>1</v>
      </c>
    </row>
    <row r="128" spans="1:19" x14ac:dyDescent="0.2">
      <c r="A128" s="48">
        <f t="shared" si="6"/>
        <v>125</v>
      </c>
      <c r="B128" s="49" t="b">
        <f>+'NO COSTO STANDARD'!D128=13</f>
        <v>0</v>
      </c>
      <c r="C128" s="49" t="b">
        <f>+'NO COSTO STANDARD'!B128&lt;='NO COSTO STANDARD'!A128</f>
        <v>1</v>
      </c>
      <c r="D128" s="49" t="b">
        <f>AND('NO COSTO STANDARD'!A128&gt;2011,'NO COSTO STANDARD'!D128=5)</f>
        <v>0</v>
      </c>
      <c r="E128" s="49" t="b">
        <f>+'NO COSTO STANDARD'!B128&lt;=2008</f>
        <v>1</v>
      </c>
      <c r="F128" s="49" t="b">
        <f>+'NO COSTO STANDARD'!B128&gt;='NO COSTO STANDARD'!H128</f>
        <v>1</v>
      </c>
      <c r="G128" s="49" t="b">
        <f>+'NO COSTO STANDARD'!H128&lt;2020</f>
        <v>1</v>
      </c>
      <c r="H128" s="49" t="b">
        <f>+'NO COSTO STANDARD'!A128&lt;=0</f>
        <v>1</v>
      </c>
      <c r="I128" s="50" t="b">
        <f t="shared" si="4"/>
        <v>1</v>
      </c>
      <c r="L128" s="48">
        <f t="shared" si="7"/>
        <v>125</v>
      </c>
      <c r="M128" s="49" t="b">
        <f>+'COSTO STANDARD'!D128=6</f>
        <v>0</v>
      </c>
      <c r="N128" s="49" t="b">
        <f>OR('COSTO STANDARD'!A128&lt;2012,'COSTO STANDARD'!A128&lt;=0)</f>
        <v>1</v>
      </c>
      <c r="O128" s="49" t="b">
        <f>+'COSTO STANDARD'!B128&lt;='COSTO STANDARD'!A128</f>
        <v>1</v>
      </c>
      <c r="P128" s="49" t="b">
        <f>+'COSTO STANDARD'!F128&lt;=0</f>
        <v>1</v>
      </c>
      <c r="Q128" s="49" t="b">
        <f>+'COSTO STANDARD'!B128&gt;='COSTO STANDARD'!G128</f>
        <v>1</v>
      </c>
      <c r="R128" s="49" t="b">
        <f>+'COSTO STANDARD'!G128&lt;2020</f>
        <v>1</v>
      </c>
      <c r="S128" s="50" t="b">
        <f t="shared" si="5"/>
        <v>1</v>
      </c>
    </row>
    <row r="129" spans="1:19" x14ac:dyDescent="0.2">
      <c r="A129" s="48">
        <f t="shared" si="6"/>
        <v>126</v>
      </c>
      <c r="B129" s="49" t="b">
        <f>+'NO COSTO STANDARD'!D129=13</f>
        <v>0</v>
      </c>
      <c r="C129" s="49" t="b">
        <f>+'NO COSTO STANDARD'!B129&lt;='NO COSTO STANDARD'!A129</f>
        <v>1</v>
      </c>
      <c r="D129" s="49" t="b">
        <f>AND('NO COSTO STANDARD'!A129&gt;2011,'NO COSTO STANDARD'!D129=5)</f>
        <v>0</v>
      </c>
      <c r="E129" s="49" t="b">
        <f>+'NO COSTO STANDARD'!B129&lt;=2008</f>
        <v>1</v>
      </c>
      <c r="F129" s="49" t="b">
        <f>+'NO COSTO STANDARD'!B129&gt;='NO COSTO STANDARD'!H129</f>
        <v>1</v>
      </c>
      <c r="G129" s="49" t="b">
        <f>+'NO COSTO STANDARD'!H129&lt;2020</f>
        <v>1</v>
      </c>
      <c r="H129" s="49" t="b">
        <f>+'NO COSTO STANDARD'!A129&lt;=0</f>
        <v>1</v>
      </c>
      <c r="I129" s="50" t="b">
        <f t="shared" si="4"/>
        <v>1</v>
      </c>
      <c r="L129" s="48">
        <f t="shared" si="7"/>
        <v>126</v>
      </c>
      <c r="M129" s="49" t="b">
        <f>+'COSTO STANDARD'!D129=6</f>
        <v>0</v>
      </c>
      <c r="N129" s="49" t="b">
        <f>OR('COSTO STANDARD'!A129&lt;2012,'COSTO STANDARD'!A129&lt;=0)</f>
        <v>1</v>
      </c>
      <c r="O129" s="49" t="b">
        <f>+'COSTO STANDARD'!B129&lt;='COSTO STANDARD'!A129</f>
        <v>1</v>
      </c>
      <c r="P129" s="49" t="b">
        <f>+'COSTO STANDARD'!F129&lt;=0</f>
        <v>1</v>
      </c>
      <c r="Q129" s="49" t="b">
        <f>+'COSTO STANDARD'!B129&gt;='COSTO STANDARD'!G129</f>
        <v>1</v>
      </c>
      <c r="R129" s="49" t="b">
        <f>+'COSTO STANDARD'!G129&lt;2020</f>
        <v>1</v>
      </c>
      <c r="S129" s="50" t="b">
        <f t="shared" si="5"/>
        <v>1</v>
      </c>
    </row>
    <row r="130" spans="1:19" x14ac:dyDescent="0.2">
      <c r="A130" s="48">
        <f t="shared" si="6"/>
        <v>127</v>
      </c>
      <c r="B130" s="49" t="b">
        <f>+'NO COSTO STANDARD'!D130=13</f>
        <v>0</v>
      </c>
      <c r="C130" s="49" t="b">
        <f>+'NO COSTO STANDARD'!B130&lt;='NO COSTO STANDARD'!A130</f>
        <v>1</v>
      </c>
      <c r="D130" s="49" t="b">
        <f>AND('NO COSTO STANDARD'!A130&gt;2011,'NO COSTO STANDARD'!D130=5)</f>
        <v>0</v>
      </c>
      <c r="E130" s="49" t="b">
        <f>+'NO COSTO STANDARD'!B130&lt;=2008</f>
        <v>1</v>
      </c>
      <c r="F130" s="49" t="b">
        <f>+'NO COSTO STANDARD'!B130&gt;='NO COSTO STANDARD'!H130</f>
        <v>1</v>
      </c>
      <c r="G130" s="49" t="b">
        <f>+'NO COSTO STANDARD'!H130&lt;2020</f>
        <v>1</v>
      </c>
      <c r="H130" s="49" t="b">
        <f>+'NO COSTO STANDARD'!A130&lt;=0</f>
        <v>1</v>
      </c>
      <c r="I130" s="50" t="b">
        <f t="shared" si="4"/>
        <v>1</v>
      </c>
      <c r="L130" s="48">
        <f t="shared" si="7"/>
        <v>127</v>
      </c>
      <c r="M130" s="49" t="b">
        <f>+'COSTO STANDARD'!D130=6</f>
        <v>0</v>
      </c>
      <c r="N130" s="49" t="b">
        <f>OR('COSTO STANDARD'!A130&lt;2012,'COSTO STANDARD'!A130&lt;=0)</f>
        <v>1</v>
      </c>
      <c r="O130" s="49" t="b">
        <f>+'COSTO STANDARD'!B130&lt;='COSTO STANDARD'!A130</f>
        <v>1</v>
      </c>
      <c r="P130" s="49" t="b">
        <f>+'COSTO STANDARD'!F130&lt;=0</f>
        <v>1</v>
      </c>
      <c r="Q130" s="49" t="b">
        <f>+'COSTO STANDARD'!B130&gt;='COSTO STANDARD'!G130</f>
        <v>1</v>
      </c>
      <c r="R130" s="49" t="b">
        <f>+'COSTO STANDARD'!G130&lt;2020</f>
        <v>1</v>
      </c>
      <c r="S130" s="50" t="b">
        <f t="shared" si="5"/>
        <v>1</v>
      </c>
    </row>
    <row r="131" spans="1:19" x14ac:dyDescent="0.2">
      <c r="A131" s="48">
        <f t="shared" si="6"/>
        <v>128</v>
      </c>
      <c r="B131" s="49" t="b">
        <f>+'NO COSTO STANDARD'!D131=13</f>
        <v>0</v>
      </c>
      <c r="C131" s="49" t="b">
        <f>+'NO COSTO STANDARD'!B131&lt;='NO COSTO STANDARD'!A131</f>
        <v>1</v>
      </c>
      <c r="D131" s="49" t="b">
        <f>AND('NO COSTO STANDARD'!A131&gt;2011,'NO COSTO STANDARD'!D131=5)</f>
        <v>0</v>
      </c>
      <c r="E131" s="49" t="b">
        <f>+'NO COSTO STANDARD'!B131&lt;=2008</f>
        <v>1</v>
      </c>
      <c r="F131" s="49" t="b">
        <f>+'NO COSTO STANDARD'!B131&gt;='NO COSTO STANDARD'!H131</f>
        <v>1</v>
      </c>
      <c r="G131" s="49" t="b">
        <f>+'NO COSTO STANDARD'!H131&lt;2020</f>
        <v>1</v>
      </c>
      <c r="H131" s="49" t="b">
        <f>+'NO COSTO STANDARD'!A131&lt;=0</f>
        <v>1</v>
      </c>
      <c r="I131" s="50" t="b">
        <f t="shared" si="4"/>
        <v>1</v>
      </c>
      <c r="L131" s="48">
        <f t="shared" si="7"/>
        <v>128</v>
      </c>
      <c r="M131" s="49" t="b">
        <f>+'COSTO STANDARD'!D131=6</f>
        <v>0</v>
      </c>
      <c r="N131" s="49" t="b">
        <f>OR('COSTO STANDARD'!A131&lt;2012,'COSTO STANDARD'!A131&lt;=0)</f>
        <v>1</v>
      </c>
      <c r="O131" s="49" t="b">
        <f>+'COSTO STANDARD'!B131&lt;='COSTO STANDARD'!A131</f>
        <v>1</v>
      </c>
      <c r="P131" s="49" t="b">
        <f>+'COSTO STANDARD'!F131&lt;=0</f>
        <v>1</v>
      </c>
      <c r="Q131" s="49" t="b">
        <f>+'COSTO STANDARD'!B131&gt;='COSTO STANDARD'!G131</f>
        <v>1</v>
      </c>
      <c r="R131" s="49" t="b">
        <f>+'COSTO STANDARD'!G131&lt;2020</f>
        <v>1</v>
      </c>
      <c r="S131" s="50" t="b">
        <f t="shared" si="5"/>
        <v>1</v>
      </c>
    </row>
    <row r="132" spans="1:19" x14ac:dyDescent="0.2">
      <c r="A132" s="48">
        <f t="shared" si="6"/>
        <v>129</v>
      </c>
      <c r="B132" s="49" t="b">
        <f>+'NO COSTO STANDARD'!D132=13</f>
        <v>0</v>
      </c>
      <c r="C132" s="49" t="b">
        <f>+'NO COSTO STANDARD'!B132&lt;='NO COSTO STANDARD'!A132</f>
        <v>1</v>
      </c>
      <c r="D132" s="49" t="b">
        <f>AND('NO COSTO STANDARD'!A132&gt;2011,'NO COSTO STANDARD'!D132=5)</f>
        <v>0</v>
      </c>
      <c r="E132" s="49" t="b">
        <f>+'NO COSTO STANDARD'!B132&lt;=2008</f>
        <v>1</v>
      </c>
      <c r="F132" s="49" t="b">
        <f>+'NO COSTO STANDARD'!B132&gt;='NO COSTO STANDARD'!H132</f>
        <v>1</v>
      </c>
      <c r="G132" s="49" t="b">
        <f>+'NO COSTO STANDARD'!H132&lt;2020</f>
        <v>1</v>
      </c>
      <c r="H132" s="49" t="b">
        <f>+'NO COSTO STANDARD'!A132&lt;=0</f>
        <v>1</v>
      </c>
      <c r="I132" s="50" t="b">
        <f t="shared" si="4"/>
        <v>1</v>
      </c>
      <c r="L132" s="48">
        <f t="shared" si="7"/>
        <v>129</v>
      </c>
      <c r="M132" s="49" t="b">
        <f>+'COSTO STANDARD'!D132=6</f>
        <v>0</v>
      </c>
      <c r="N132" s="49" t="b">
        <f>OR('COSTO STANDARD'!A132&lt;2012,'COSTO STANDARD'!A132&lt;=0)</f>
        <v>1</v>
      </c>
      <c r="O132" s="49" t="b">
        <f>+'COSTO STANDARD'!B132&lt;='COSTO STANDARD'!A132</f>
        <v>1</v>
      </c>
      <c r="P132" s="49" t="b">
        <f>+'COSTO STANDARD'!F132&lt;=0</f>
        <v>1</v>
      </c>
      <c r="Q132" s="49" t="b">
        <f>+'COSTO STANDARD'!B132&gt;='COSTO STANDARD'!G132</f>
        <v>1</v>
      </c>
      <c r="R132" s="49" t="b">
        <f>+'COSTO STANDARD'!G132&lt;2020</f>
        <v>1</v>
      </c>
      <c r="S132" s="50" t="b">
        <f t="shared" si="5"/>
        <v>1</v>
      </c>
    </row>
    <row r="133" spans="1:19" x14ac:dyDescent="0.2">
      <c r="A133" s="48">
        <f t="shared" si="6"/>
        <v>130</v>
      </c>
      <c r="B133" s="49" t="b">
        <f>+'NO COSTO STANDARD'!D133=13</f>
        <v>0</v>
      </c>
      <c r="C133" s="49" t="b">
        <f>+'NO COSTO STANDARD'!B133&lt;='NO COSTO STANDARD'!A133</f>
        <v>1</v>
      </c>
      <c r="D133" s="49" t="b">
        <f>AND('NO COSTO STANDARD'!A133&gt;2011,'NO COSTO STANDARD'!D133=5)</f>
        <v>0</v>
      </c>
      <c r="E133" s="49" t="b">
        <f>+'NO COSTO STANDARD'!B133&lt;=2008</f>
        <v>1</v>
      </c>
      <c r="F133" s="49" t="b">
        <f>+'NO COSTO STANDARD'!B133&gt;='NO COSTO STANDARD'!H133</f>
        <v>1</v>
      </c>
      <c r="G133" s="49" t="b">
        <f>+'NO COSTO STANDARD'!H133&lt;2020</f>
        <v>1</v>
      </c>
      <c r="H133" s="49" t="b">
        <f>+'NO COSTO STANDARD'!A133&lt;=0</f>
        <v>1</v>
      </c>
      <c r="I133" s="50" t="b">
        <f t="shared" ref="I133:I150" si="8">OR(B133,C133,D133,E133,F133,G133,H133)</f>
        <v>1</v>
      </c>
      <c r="L133" s="48">
        <f t="shared" si="7"/>
        <v>130</v>
      </c>
      <c r="M133" s="49" t="b">
        <f>+'COSTO STANDARD'!D133=6</f>
        <v>0</v>
      </c>
      <c r="N133" s="49" t="b">
        <f>OR('COSTO STANDARD'!A133&lt;2012,'COSTO STANDARD'!A133&lt;=0)</f>
        <v>1</v>
      </c>
      <c r="O133" s="49" t="b">
        <f>+'COSTO STANDARD'!B133&lt;='COSTO STANDARD'!A133</f>
        <v>1</v>
      </c>
      <c r="P133" s="49" t="b">
        <f>+'COSTO STANDARD'!F133&lt;=0</f>
        <v>1</v>
      </c>
      <c r="Q133" s="49" t="b">
        <f>+'COSTO STANDARD'!B133&gt;='COSTO STANDARD'!G133</f>
        <v>1</v>
      </c>
      <c r="R133" s="49" t="b">
        <f>+'COSTO STANDARD'!G133&lt;2020</f>
        <v>1</v>
      </c>
      <c r="S133" s="50" t="b">
        <f t="shared" ref="S133:S150" si="9">OR(M133,N133,O133,P133,Q133,R133)</f>
        <v>1</v>
      </c>
    </row>
    <row r="134" spans="1:19" x14ac:dyDescent="0.2">
      <c r="A134" s="48">
        <f t="shared" ref="A134:A150" si="10">+A133+1</f>
        <v>131</v>
      </c>
      <c r="B134" s="49" t="b">
        <f>+'NO COSTO STANDARD'!D134=13</f>
        <v>0</v>
      </c>
      <c r="C134" s="49" t="b">
        <f>+'NO COSTO STANDARD'!B134&lt;='NO COSTO STANDARD'!A134</f>
        <v>1</v>
      </c>
      <c r="D134" s="49" t="b">
        <f>AND('NO COSTO STANDARD'!A134&gt;2011,'NO COSTO STANDARD'!D134=5)</f>
        <v>0</v>
      </c>
      <c r="E134" s="49" t="b">
        <f>+'NO COSTO STANDARD'!B134&lt;=2008</f>
        <v>1</v>
      </c>
      <c r="F134" s="49" t="b">
        <f>+'NO COSTO STANDARD'!B134&gt;='NO COSTO STANDARD'!H134</f>
        <v>1</v>
      </c>
      <c r="G134" s="49" t="b">
        <f>+'NO COSTO STANDARD'!H134&lt;2020</f>
        <v>1</v>
      </c>
      <c r="H134" s="49" t="b">
        <f>+'NO COSTO STANDARD'!A134&lt;=0</f>
        <v>1</v>
      </c>
      <c r="I134" s="50" t="b">
        <f t="shared" si="8"/>
        <v>1</v>
      </c>
      <c r="L134" s="48">
        <f t="shared" ref="L134:L150" si="11">+L133+1</f>
        <v>131</v>
      </c>
      <c r="M134" s="49" t="b">
        <f>+'COSTO STANDARD'!D134=6</f>
        <v>0</v>
      </c>
      <c r="N134" s="49" t="b">
        <f>OR('COSTO STANDARD'!A134&lt;2012,'COSTO STANDARD'!A134&lt;=0)</f>
        <v>1</v>
      </c>
      <c r="O134" s="49" t="b">
        <f>+'COSTO STANDARD'!B134&lt;='COSTO STANDARD'!A134</f>
        <v>1</v>
      </c>
      <c r="P134" s="49" t="b">
        <f>+'COSTO STANDARD'!F134&lt;=0</f>
        <v>1</v>
      </c>
      <c r="Q134" s="49" t="b">
        <f>+'COSTO STANDARD'!B134&gt;='COSTO STANDARD'!G134</f>
        <v>1</v>
      </c>
      <c r="R134" s="49" t="b">
        <f>+'COSTO STANDARD'!G134&lt;2020</f>
        <v>1</v>
      </c>
      <c r="S134" s="50" t="b">
        <f t="shared" si="9"/>
        <v>1</v>
      </c>
    </row>
    <row r="135" spans="1:19" x14ac:dyDescent="0.2">
      <c r="A135" s="48">
        <f t="shared" si="10"/>
        <v>132</v>
      </c>
      <c r="B135" s="49" t="b">
        <f>+'NO COSTO STANDARD'!D135=13</f>
        <v>0</v>
      </c>
      <c r="C135" s="49" t="b">
        <f>+'NO COSTO STANDARD'!B135&lt;='NO COSTO STANDARD'!A135</f>
        <v>1</v>
      </c>
      <c r="D135" s="49" t="b">
        <f>AND('NO COSTO STANDARD'!A135&gt;2011,'NO COSTO STANDARD'!D135=5)</f>
        <v>0</v>
      </c>
      <c r="E135" s="49" t="b">
        <f>+'NO COSTO STANDARD'!B135&lt;=2008</f>
        <v>1</v>
      </c>
      <c r="F135" s="49" t="b">
        <f>+'NO COSTO STANDARD'!B135&gt;='NO COSTO STANDARD'!H135</f>
        <v>1</v>
      </c>
      <c r="G135" s="49" t="b">
        <f>+'NO COSTO STANDARD'!H135&lt;2020</f>
        <v>1</v>
      </c>
      <c r="H135" s="49" t="b">
        <f>+'NO COSTO STANDARD'!A135&lt;=0</f>
        <v>1</v>
      </c>
      <c r="I135" s="50" t="b">
        <f t="shared" si="8"/>
        <v>1</v>
      </c>
      <c r="L135" s="48">
        <f t="shared" si="11"/>
        <v>132</v>
      </c>
      <c r="M135" s="49" t="b">
        <f>+'COSTO STANDARD'!D135=6</f>
        <v>0</v>
      </c>
      <c r="N135" s="49" t="b">
        <f>OR('COSTO STANDARD'!A135&lt;2012,'COSTO STANDARD'!A135&lt;=0)</f>
        <v>1</v>
      </c>
      <c r="O135" s="49" t="b">
        <f>+'COSTO STANDARD'!B135&lt;='COSTO STANDARD'!A135</f>
        <v>1</v>
      </c>
      <c r="P135" s="49" t="b">
        <f>+'COSTO STANDARD'!F135&lt;=0</f>
        <v>1</v>
      </c>
      <c r="Q135" s="49" t="b">
        <f>+'COSTO STANDARD'!B135&gt;='COSTO STANDARD'!G135</f>
        <v>1</v>
      </c>
      <c r="R135" s="49" t="b">
        <f>+'COSTO STANDARD'!G135&lt;2020</f>
        <v>1</v>
      </c>
      <c r="S135" s="50" t="b">
        <f t="shared" si="9"/>
        <v>1</v>
      </c>
    </row>
    <row r="136" spans="1:19" x14ac:dyDescent="0.2">
      <c r="A136" s="48">
        <f t="shared" si="10"/>
        <v>133</v>
      </c>
      <c r="B136" s="49" t="b">
        <f>+'NO COSTO STANDARD'!D136=13</f>
        <v>0</v>
      </c>
      <c r="C136" s="49" t="b">
        <f>+'NO COSTO STANDARD'!B136&lt;='NO COSTO STANDARD'!A136</f>
        <v>1</v>
      </c>
      <c r="D136" s="49" t="b">
        <f>AND('NO COSTO STANDARD'!A136&gt;2011,'NO COSTO STANDARD'!D136=5)</f>
        <v>0</v>
      </c>
      <c r="E136" s="49" t="b">
        <f>+'NO COSTO STANDARD'!B136&lt;=2008</f>
        <v>1</v>
      </c>
      <c r="F136" s="49" t="b">
        <f>+'NO COSTO STANDARD'!B136&gt;='NO COSTO STANDARD'!H136</f>
        <v>1</v>
      </c>
      <c r="G136" s="49" t="b">
        <f>+'NO COSTO STANDARD'!H136&lt;2020</f>
        <v>1</v>
      </c>
      <c r="H136" s="49" t="b">
        <f>+'NO COSTO STANDARD'!A136&lt;=0</f>
        <v>1</v>
      </c>
      <c r="I136" s="50" t="b">
        <f t="shared" si="8"/>
        <v>1</v>
      </c>
      <c r="L136" s="48">
        <f t="shared" si="11"/>
        <v>133</v>
      </c>
      <c r="M136" s="49" t="b">
        <f>+'COSTO STANDARD'!D136=6</f>
        <v>0</v>
      </c>
      <c r="N136" s="49" t="b">
        <f>OR('COSTO STANDARD'!A136&lt;2012,'COSTO STANDARD'!A136&lt;=0)</f>
        <v>1</v>
      </c>
      <c r="O136" s="49" t="b">
        <f>+'COSTO STANDARD'!B136&lt;='COSTO STANDARD'!A136</f>
        <v>1</v>
      </c>
      <c r="P136" s="49" t="b">
        <f>+'COSTO STANDARD'!F136&lt;=0</f>
        <v>1</v>
      </c>
      <c r="Q136" s="49" t="b">
        <f>+'COSTO STANDARD'!B136&gt;='COSTO STANDARD'!G136</f>
        <v>1</v>
      </c>
      <c r="R136" s="49" t="b">
        <f>+'COSTO STANDARD'!G136&lt;2020</f>
        <v>1</v>
      </c>
      <c r="S136" s="50" t="b">
        <f t="shared" si="9"/>
        <v>1</v>
      </c>
    </row>
    <row r="137" spans="1:19" x14ac:dyDescent="0.2">
      <c r="A137" s="48">
        <f t="shared" si="10"/>
        <v>134</v>
      </c>
      <c r="B137" s="49" t="b">
        <f>+'NO COSTO STANDARD'!D137=13</f>
        <v>0</v>
      </c>
      <c r="C137" s="49" t="b">
        <f>+'NO COSTO STANDARD'!B137&lt;='NO COSTO STANDARD'!A137</f>
        <v>1</v>
      </c>
      <c r="D137" s="49" t="b">
        <f>AND('NO COSTO STANDARD'!A137&gt;2011,'NO COSTO STANDARD'!D137=5)</f>
        <v>0</v>
      </c>
      <c r="E137" s="49" t="b">
        <f>+'NO COSTO STANDARD'!B137&lt;=2008</f>
        <v>1</v>
      </c>
      <c r="F137" s="49" t="b">
        <f>+'NO COSTO STANDARD'!B137&gt;='NO COSTO STANDARD'!H137</f>
        <v>1</v>
      </c>
      <c r="G137" s="49" t="b">
        <f>+'NO COSTO STANDARD'!H137&lt;2020</f>
        <v>1</v>
      </c>
      <c r="H137" s="49" t="b">
        <f>+'NO COSTO STANDARD'!A137&lt;=0</f>
        <v>1</v>
      </c>
      <c r="I137" s="50" t="b">
        <f t="shared" si="8"/>
        <v>1</v>
      </c>
      <c r="L137" s="48">
        <f t="shared" si="11"/>
        <v>134</v>
      </c>
      <c r="M137" s="49" t="b">
        <f>+'COSTO STANDARD'!D137=6</f>
        <v>0</v>
      </c>
      <c r="N137" s="49" t="b">
        <f>OR('COSTO STANDARD'!A137&lt;2012,'COSTO STANDARD'!A137&lt;=0)</f>
        <v>1</v>
      </c>
      <c r="O137" s="49" t="b">
        <f>+'COSTO STANDARD'!B137&lt;='COSTO STANDARD'!A137</f>
        <v>1</v>
      </c>
      <c r="P137" s="49" t="b">
        <f>+'COSTO STANDARD'!F137&lt;=0</f>
        <v>1</v>
      </c>
      <c r="Q137" s="49" t="b">
        <f>+'COSTO STANDARD'!B137&gt;='COSTO STANDARD'!G137</f>
        <v>1</v>
      </c>
      <c r="R137" s="49" t="b">
        <f>+'COSTO STANDARD'!G137&lt;2020</f>
        <v>1</v>
      </c>
      <c r="S137" s="50" t="b">
        <f t="shared" si="9"/>
        <v>1</v>
      </c>
    </row>
    <row r="138" spans="1:19" x14ac:dyDescent="0.2">
      <c r="A138" s="48">
        <f t="shared" si="10"/>
        <v>135</v>
      </c>
      <c r="B138" s="49" t="b">
        <f>+'NO COSTO STANDARD'!D138=13</f>
        <v>0</v>
      </c>
      <c r="C138" s="49" t="b">
        <f>+'NO COSTO STANDARD'!B138&lt;='NO COSTO STANDARD'!A138</f>
        <v>1</v>
      </c>
      <c r="D138" s="49" t="b">
        <f>AND('NO COSTO STANDARD'!A138&gt;2011,'NO COSTO STANDARD'!D138=5)</f>
        <v>0</v>
      </c>
      <c r="E138" s="49" t="b">
        <f>+'NO COSTO STANDARD'!B138&lt;=2008</f>
        <v>1</v>
      </c>
      <c r="F138" s="49" t="b">
        <f>+'NO COSTO STANDARD'!B138&gt;='NO COSTO STANDARD'!H138</f>
        <v>1</v>
      </c>
      <c r="G138" s="49" t="b">
        <f>+'NO COSTO STANDARD'!H138&lt;2020</f>
        <v>1</v>
      </c>
      <c r="H138" s="49" t="b">
        <f>+'NO COSTO STANDARD'!A138&lt;=0</f>
        <v>1</v>
      </c>
      <c r="I138" s="50" t="b">
        <f t="shared" si="8"/>
        <v>1</v>
      </c>
      <c r="L138" s="48">
        <f t="shared" si="11"/>
        <v>135</v>
      </c>
      <c r="M138" s="49" t="b">
        <f>+'COSTO STANDARD'!D138=6</f>
        <v>0</v>
      </c>
      <c r="N138" s="49" t="b">
        <f>OR('COSTO STANDARD'!A138&lt;2012,'COSTO STANDARD'!A138&lt;=0)</f>
        <v>1</v>
      </c>
      <c r="O138" s="49" t="b">
        <f>+'COSTO STANDARD'!B138&lt;='COSTO STANDARD'!A138</f>
        <v>1</v>
      </c>
      <c r="P138" s="49" t="b">
        <f>+'COSTO STANDARD'!F138&lt;=0</f>
        <v>1</v>
      </c>
      <c r="Q138" s="49" t="b">
        <f>+'COSTO STANDARD'!B138&gt;='COSTO STANDARD'!G138</f>
        <v>1</v>
      </c>
      <c r="R138" s="49" t="b">
        <f>+'COSTO STANDARD'!G138&lt;2020</f>
        <v>1</v>
      </c>
      <c r="S138" s="50" t="b">
        <f t="shared" si="9"/>
        <v>1</v>
      </c>
    </row>
    <row r="139" spans="1:19" x14ac:dyDescent="0.2">
      <c r="A139" s="48">
        <f t="shared" si="10"/>
        <v>136</v>
      </c>
      <c r="B139" s="49" t="b">
        <f>+'NO COSTO STANDARD'!D139=13</f>
        <v>0</v>
      </c>
      <c r="C139" s="49" t="b">
        <f>+'NO COSTO STANDARD'!B139&lt;='NO COSTO STANDARD'!A139</f>
        <v>1</v>
      </c>
      <c r="D139" s="49" t="b">
        <f>AND('NO COSTO STANDARD'!A139&gt;2011,'NO COSTO STANDARD'!D139=5)</f>
        <v>0</v>
      </c>
      <c r="E139" s="49" t="b">
        <f>+'NO COSTO STANDARD'!B139&lt;=2008</f>
        <v>1</v>
      </c>
      <c r="F139" s="49" t="b">
        <f>+'NO COSTO STANDARD'!B139&gt;='NO COSTO STANDARD'!H139</f>
        <v>1</v>
      </c>
      <c r="G139" s="49" t="b">
        <f>+'NO COSTO STANDARD'!H139&lt;2020</f>
        <v>1</v>
      </c>
      <c r="H139" s="49" t="b">
        <f>+'NO COSTO STANDARD'!A139&lt;=0</f>
        <v>1</v>
      </c>
      <c r="I139" s="50" t="b">
        <f t="shared" si="8"/>
        <v>1</v>
      </c>
      <c r="L139" s="48">
        <f t="shared" si="11"/>
        <v>136</v>
      </c>
      <c r="M139" s="49" t="b">
        <f>+'COSTO STANDARD'!D139=6</f>
        <v>0</v>
      </c>
      <c r="N139" s="49" t="b">
        <f>OR('COSTO STANDARD'!A139&lt;2012,'COSTO STANDARD'!A139&lt;=0)</f>
        <v>1</v>
      </c>
      <c r="O139" s="49" t="b">
        <f>+'COSTO STANDARD'!B139&lt;='COSTO STANDARD'!A139</f>
        <v>1</v>
      </c>
      <c r="P139" s="49" t="b">
        <f>+'COSTO STANDARD'!F139&lt;=0</f>
        <v>1</v>
      </c>
      <c r="Q139" s="49" t="b">
        <f>+'COSTO STANDARD'!B139&gt;='COSTO STANDARD'!G139</f>
        <v>1</v>
      </c>
      <c r="R139" s="49" t="b">
        <f>+'COSTO STANDARD'!G139&lt;2020</f>
        <v>1</v>
      </c>
      <c r="S139" s="50" t="b">
        <f t="shared" si="9"/>
        <v>1</v>
      </c>
    </row>
    <row r="140" spans="1:19" x14ac:dyDescent="0.2">
      <c r="A140" s="48">
        <f t="shared" si="10"/>
        <v>137</v>
      </c>
      <c r="B140" s="49" t="b">
        <f>+'NO COSTO STANDARD'!D140=13</f>
        <v>0</v>
      </c>
      <c r="C140" s="49" t="b">
        <f>+'NO COSTO STANDARD'!B140&lt;='NO COSTO STANDARD'!A140</f>
        <v>1</v>
      </c>
      <c r="D140" s="49" t="b">
        <f>AND('NO COSTO STANDARD'!A140&gt;2011,'NO COSTO STANDARD'!D140=5)</f>
        <v>0</v>
      </c>
      <c r="E140" s="49" t="b">
        <f>+'NO COSTO STANDARD'!B140&lt;=2008</f>
        <v>1</v>
      </c>
      <c r="F140" s="49" t="b">
        <f>+'NO COSTO STANDARD'!B140&gt;='NO COSTO STANDARD'!H140</f>
        <v>1</v>
      </c>
      <c r="G140" s="49" t="b">
        <f>+'NO COSTO STANDARD'!H140&lt;2020</f>
        <v>1</v>
      </c>
      <c r="H140" s="49" t="b">
        <f>+'NO COSTO STANDARD'!A140&lt;=0</f>
        <v>1</v>
      </c>
      <c r="I140" s="50" t="b">
        <f t="shared" si="8"/>
        <v>1</v>
      </c>
      <c r="L140" s="48">
        <f t="shared" si="11"/>
        <v>137</v>
      </c>
      <c r="M140" s="49" t="b">
        <f>+'COSTO STANDARD'!D140=6</f>
        <v>0</v>
      </c>
      <c r="N140" s="49" t="b">
        <f>OR('COSTO STANDARD'!A140&lt;2012,'COSTO STANDARD'!A140&lt;=0)</f>
        <v>1</v>
      </c>
      <c r="O140" s="49" t="b">
        <f>+'COSTO STANDARD'!B140&lt;='COSTO STANDARD'!A140</f>
        <v>1</v>
      </c>
      <c r="P140" s="49" t="b">
        <f>+'COSTO STANDARD'!F140&lt;=0</f>
        <v>1</v>
      </c>
      <c r="Q140" s="49" t="b">
        <f>+'COSTO STANDARD'!B140&gt;='COSTO STANDARD'!G140</f>
        <v>1</v>
      </c>
      <c r="R140" s="49" t="b">
        <f>+'COSTO STANDARD'!G140&lt;2020</f>
        <v>1</v>
      </c>
      <c r="S140" s="50" t="b">
        <f t="shared" si="9"/>
        <v>1</v>
      </c>
    </row>
    <row r="141" spans="1:19" x14ac:dyDescent="0.2">
      <c r="A141" s="48">
        <f t="shared" si="10"/>
        <v>138</v>
      </c>
      <c r="B141" s="49" t="b">
        <f>+'NO COSTO STANDARD'!D141=13</f>
        <v>0</v>
      </c>
      <c r="C141" s="49" t="b">
        <f>+'NO COSTO STANDARD'!B141&lt;='NO COSTO STANDARD'!A141</f>
        <v>1</v>
      </c>
      <c r="D141" s="49" t="b">
        <f>AND('NO COSTO STANDARD'!A141&gt;2011,'NO COSTO STANDARD'!D141=5)</f>
        <v>0</v>
      </c>
      <c r="E141" s="49" t="b">
        <f>+'NO COSTO STANDARD'!B141&lt;=2008</f>
        <v>1</v>
      </c>
      <c r="F141" s="49" t="b">
        <f>+'NO COSTO STANDARD'!B141&gt;='NO COSTO STANDARD'!H141</f>
        <v>1</v>
      </c>
      <c r="G141" s="49" t="b">
        <f>+'NO COSTO STANDARD'!H141&lt;2020</f>
        <v>1</v>
      </c>
      <c r="H141" s="49" t="b">
        <f>+'NO COSTO STANDARD'!A141&lt;=0</f>
        <v>1</v>
      </c>
      <c r="I141" s="50" t="b">
        <f t="shared" si="8"/>
        <v>1</v>
      </c>
      <c r="L141" s="48">
        <f t="shared" si="11"/>
        <v>138</v>
      </c>
      <c r="M141" s="49" t="b">
        <f>+'COSTO STANDARD'!D141=6</f>
        <v>0</v>
      </c>
      <c r="N141" s="49" t="b">
        <f>OR('COSTO STANDARD'!A141&lt;2012,'COSTO STANDARD'!A141&lt;=0)</f>
        <v>1</v>
      </c>
      <c r="O141" s="49" t="b">
        <f>+'COSTO STANDARD'!B141&lt;='COSTO STANDARD'!A141</f>
        <v>1</v>
      </c>
      <c r="P141" s="49" t="b">
        <f>+'COSTO STANDARD'!F141&lt;=0</f>
        <v>1</v>
      </c>
      <c r="Q141" s="49" t="b">
        <f>+'COSTO STANDARD'!B141&gt;='COSTO STANDARD'!G141</f>
        <v>1</v>
      </c>
      <c r="R141" s="49" t="b">
        <f>+'COSTO STANDARD'!G141&lt;2020</f>
        <v>1</v>
      </c>
      <c r="S141" s="50" t="b">
        <f t="shared" si="9"/>
        <v>1</v>
      </c>
    </row>
    <row r="142" spans="1:19" x14ac:dyDescent="0.2">
      <c r="A142" s="48">
        <f t="shared" si="10"/>
        <v>139</v>
      </c>
      <c r="B142" s="49" t="b">
        <f>+'NO COSTO STANDARD'!D142=13</f>
        <v>0</v>
      </c>
      <c r="C142" s="49" t="b">
        <f>+'NO COSTO STANDARD'!B142&lt;='NO COSTO STANDARD'!A142</f>
        <v>1</v>
      </c>
      <c r="D142" s="49" t="b">
        <f>AND('NO COSTO STANDARD'!A142&gt;2011,'NO COSTO STANDARD'!D142=5)</f>
        <v>0</v>
      </c>
      <c r="E142" s="49" t="b">
        <f>+'NO COSTO STANDARD'!B142&lt;=2008</f>
        <v>1</v>
      </c>
      <c r="F142" s="49" t="b">
        <f>+'NO COSTO STANDARD'!B142&gt;='NO COSTO STANDARD'!H142</f>
        <v>1</v>
      </c>
      <c r="G142" s="49" t="b">
        <f>+'NO COSTO STANDARD'!H142&lt;2020</f>
        <v>1</v>
      </c>
      <c r="H142" s="49" t="b">
        <f>+'NO COSTO STANDARD'!A142&lt;=0</f>
        <v>1</v>
      </c>
      <c r="I142" s="50" t="b">
        <f t="shared" si="8"/>
        <v>1</v>
      </c>
      <c r="L142" s="48">
        <f t="shared" si="11"/>
        <v>139</v>
      </c>
      <c r="M142" s="49" t="b">
        <f>+'COSTO STANDARD'!D142=6</f>
        <v>0</v>
      </c>
      <c r="N142" s="49" t="b">
        <f>OR('COSTO STANDARD'!A142&lt;2012,'COSTO STANDARD'!A142&lt;=0)</f>
        <v>1</v>
      </c>
      <c r="O142" s="49" t="b">
        <f>+'COSTO STANDARD'!B142&lt;='COSTO STANDARD'!A142</f>
        <v>1</v>
      </c>
      <c r="P142" s="49" t="b">
        <f>+'COSTO STANDARD'!F142&lt;=0</f>
        <v>1</v>
      </c>
      <c r="Q142" s="49" t="b">
        <f>+'COSTO STANDARD'!B142&gt;='COSTO STANDARD'!G142</f>
        <v>1</v>
      </c>
      <c r="R142" s="49" t="b">
        <f>+'COSTO STANDARD'!G142&lt;2020</f>
        <v>1</v>
      </c>
      <c r="S142" s="50" t="b">
        <f t="shared" si="9"/>
        <v>1</v>
      </c>
    </row>
    <row r="143" spans="1:19" x14ac:dyDescent="0.2">
      <c r="A143" s="48">
        <f t="shared" si="10"/>
        <v>140</v>
      </c>
      <c r="B143" s="49" t="b">
        <f>+'NO COSTO STANDARD'!D143=13</f>
        <v>0</v>
      </c>
      <c r="C143" s="49" t="b">
        <f>+'NO COSTO STANDARD'!B143&lt;='NO COSTO STANDARD'!A143</f>
        <v>1</v>
      </c>
      <c r="D143" s="49" t="b">
        <f>AND('NO COSTO STANDARD'!A143&gt;2011,'NO COSTO STANDARD'!D143=5)</f>
        <v>0</v>
      </c>
      <c r="E143" s="49" t="b">
        <f>+'NO COSTO STANDARD'!B143&lt;=2008</f>
        <v>1</v>
      </c>
      <c r="F143" s="49" t="b">
        <f>+'NO COSTO STANDARD'!B143&gt;='NO COSTO STANDARD'!H143</f>
        <v>1</v>
      </c>
      <c r="G143" s="49" t="b">
        <f>+'NO COSTO STANDARD'!H143&lt;2020</f>
        <v>1</v>
      </c>
      <c r="H143" s="49" t="b">
        <f>+'NO COSTO STANDARD'!A143&lt;=0</f>
        <v>1</v>
      </c>
      <c r="I143" s="50" t="b">
        <f t="shared" si="8"/>
        <v>1</v>
      </c>
      <c r="L143" s="48">
        <f t="shared" si="11"/>
        <v>140</v>
      </c>
      <c r="M143" s="49" t="b">
        <f>+'COSTO STANDARD'!D143=6</f>
        <v>0</v>
      </c>
      <c r="N143" s="49" t="b">
        <f>OR('COSTO STANDARD'!A143&lt;2012,'COSTO STANDARD'!A143&lt;=0)</f>
        <v>1</v>
      </c>
      <c r="O143" s="49" t="b">
        <f>+'COSTO STANDARD'!B143&lt;='COSTO STANDARD'!A143</f>
        <v>1</v>
      </c>
      <c r="P143" s="49" t="b">
        <f>+'COSTO STANDARD'!F143&lt;=0</f>
        <v>1</v>
      </c>
      <c r="Q143" s="49" t="b">
        <f>+'COSTO STANDARD'!B143&gt;='COSTO STANDARD'!G143</f>
        <v>1</v>
      </c>
      <c r="R143" s="49" t="b">
        <f>+'COSTO STANDARD'!G143&lt;2020</f>
        <v>1</v>
      </c>
      <c r="S143" s="50" t="b">
        <f t="shared" si="9"/>
        <v>1</v>
      </c>
    </row>
    <row r="144" spans="1:19" x14ac:dyDescent="0.2">
      <c r="A144" s="48">
        <f t="shared" si="10"/>
        <v>141</v>
      </c>
      <c r="B144" s="49" t="b">
        <f>+'NO COSTO STANDARD'!D144=13</f>
        <v>0</v>
      </c>
      <c r="C144" s="49" t="b">
        <f>+'NO COSTO STANDARD'!B144&lt;='NO COSTO STANDARD'!A144</f>
        <v>1</v>
      </c>
      <c r="D144" s="49" t="b">
        <f>AND('NO COSTO STANDARD'!A144&gt;2011,'NO COSTO STANDARD'!D144=5)</f>
        <v>0</v>
      </c>
      <c r="E144" s="49" t="b">
        <f>+'NO COSTO STANDARD'!B144&lt;=2008</f>
        <v>1</v>
      </c>
      <c r="F144" s="49" t="b">
        <f>+'NO COSTO STANDARD'!B144&gt;='NO COSTO STANDARD'!H144</f>
        <v>1</v>
      </c>
      <c r="G144" s="49" t="b">
        <f>+'NO COSTO STANDARD'!H144&lt;2020</f>
        <v>1</v>
      </c>
      <c r="H144" s="49" t="b">
        <f>+'NO COSTO STANDARD'!A144&lt;=0</f>
        <v>1</v>
      </c>
      <c r="I144" s="50" t="b">
        <f t="shared" si="8"/>
        <v>1</v>
      </c>
      <c r="L144" s="48">
        <f t="shared" si="11"/>
        <v>141</v>
      </c>
      <c r="M144" s="49" t="b">
        <f>+'COSTO STANDARD'!D144=6</f>
        <v>0</v>
      </c>
      <c r="N144" s="49" t="b">
        <f>OR('COSTO STANDARD'!A144&lt;2012,'COSTO STANDARD'!A144&lt;=0)</f>
        <v>1</v>
      </c>
      <c r="O144" s="49" t="b">
        <f>+'COSTO STANDARD'!B144&lt;='COSTO STANDARD'!A144</f>
        <v>1</v>
      </c>
      <c r="P144" s="49" t="b">
        <f>+'COSTO STANDARD'!F144&lt;=0</f>
        <v>1</v>
      </c>
      <c r="Q144" s="49" t="b">
        <f>+'COSTO STANDARD'!B144&gt;='COSTO STANDARD'!G144</f>
        <v>1</v>
      </c>
      <c r="R144" s="49" t="b">
        <f>+'COSTO STANDARD'!G144&lt;2020</f>
        <v>1</v>
      </c>
      <c r="S144" s="50" t="b">
        <f t="shared" si="9"/>
        <v>1</v>
      </c>
    </row>
    <row r="145" spans="1:19" x14ac:dyDescent="0.2">
      <c r="A145" s="48">
        <f t="shared" si="10"/>
        <v>142</v>
      </c>
      <c r="B145" s="49" t="b">
        <f>+'NO COSTO STANDARD'!D145=13</f>
        <v>0</v>
      </c>
      <c r="C145" s="49" t="b">
        <f>+'NO COSTO STANDARD'!B145&lt;='NO COSTO STANDARD'!A145</f>
        <v>1</v>
      </c>
      <c r="D145" s="49" t="b">
        <f>AND('NO COSTO STANDARD'!A145&gt;2011,'NO COSTO STANDARD'!D145=5)</f>
        <v>0</v>
      </c>
      <c r="E145" s="49" t="b">
        <f>+'NO COSTO STANDARD'!B145&lt;=2008</f>
        <v>1</v>
      </c>
      <c r="F145" s="49" t="b">
        <f>+'NO COSTO STANDARD'!B145&gt;='NO COSTO STANDARD'!H145</f>
        <v>1</v>
      </c>
      <c r="G145" s="49" t="b">
        <f>+'NO COSTO STANDARD'!H145&lt;2020</f>
        <v>1</v>
      </c>
      <c r="H145" s="49" t="b">
        <f>+'NO COSTO STANDARD'!A145&lt;=0</f>
        <v>1</v>
      </c>
      <c r="I145" s="50" t="b">
        <f t="shared" si="8"/>
        <v>1</v>
      </c>
      <c r="L145" s="48">
        <f t="shared" si="11"/>
        <v>142</v>
      </c>
      <c r="M145" s="49" t="b">
        <f>+'COSTO STANDARD'!D145=6</f>
        <v>0</v>
      </c>
      <c r="N145" s="49" t="b">
        <f>OR('COSTO STANDARD'!A145&lt;2012,'COSTO STANDARD'!A145&lt;=0)</f>
        <v>1</v>
      </c>
      <c r="O145" s="49" t="b">
        <f>+'COSTO STANDARD'!B145&lt;='COSTO STANDARD'!A145</f>
        <v>1</v>
      </c>
      <c r="P145" s="49" t="b">
        <f>+'COSTO STANDARD'!F145&lt;=0</f>
        <v>1</v>
      </c>
      <c r="Q145" s="49" t="b">
        <f>+'COSTO STANDARD'!B145&gt;='COSTO STANDARD'!G145</f>
        <v>1</v>
      </c>
      <c r="R145" s="49" t="b">
        <f>+'COSTO STANDARD'!G145&lt;2020</f>
        <v>1</v>
      </c>
      <c r="S145" s="50" t="b">
        <f t="shared" si="9"/>
        <v>1</v>
      </c>
    </row>
    <row r="146" spans="1:19" x14ac:dyDescent="0.2">
      <c r="A146" s="48">
        <f t="shared" si="10"/>
        <v>143</v>
      </c>
      <c r="B146" s="49" t="b">
        <f>+'NO COSTO STANDARD'!D146=13</f>
        <v>0</v>
      </c>
      <c r="C146" s="49" t="b">
        <f>+'NO COSTO STANDARD'!B146&lt;='NO COSTO STANDARD'!A146</f>
        <v>1</v>
      </c>
      <c r="D146" s="49" t="b">
        <f>AND('NO COSTO STANDARD'!A146&gt;2011,'NO COSTO STANDARD'!D146=5)</f>
        <v>0</v>
      </c>
      <c r="E146" s="49" t="b">
        <f>+'NO COSTO STANDARD'!B146&lt;=2008</f>
        <v>1</v>
      </c>
      <c r="F146" s="49" t="b">
        <f>+'NO COSTO STANDARD'!B146&gt;='NO COSTO STANDARD'!H146</f>
        <v>1</v>
      </c>
      <c r="G146" s="49" t="b">
        <f>+'NO COSTO STANDARD'!H146&lt;2020</f>
        <v>1</v>
      </c>
      <c r="H146" s="49" t="b">
        <f>+'NO COSTO STANDARD'!A146&lt;=0</f>
        <v>1</v>
      </c>
      <c r="I146" s="50" t="b">
        <f t="shared" si="8"/>
        <v>1</v>
      </c>
      <c r="L146" s="48">
        <f t="shared" si="11"/>
        <v>143</v>
      </c>
      <c r="M146" s="49" t="b">
        <f>+'COSTO STANDARD'!D146=6</f>
        <v>0</v>
      </c>
      <c r="N146" s="49" t="b">
        <f>OR('COSTO STANDARD'!A146&lt;2012,'COSTO STANDARD'!A146&lt;=0)</f>
        <v>1</v>
      </c>
      <c r="O146" s="49" t="b">
        <f>+'COSTO STANDARD'!B146&lt;='COSTO STANDARD'!A146</f>
        <v>1</v>
      </c>
      <c r="P146" s="49" t="b">
        <f>+'COSTO STANDARD'!F146&lt;=0</f>
        <v>1</v>
      </c>
      <c r="Q146" s="49" t="b">
        <f>+'COSTO STANDARD'!B146&gt;='COSTO STANDARD'!G146</f>
        <v>1</v>
      </c>
      <c r="R146" s="49" t="b">
        <f>+'COSTO STANDARD'!G146&lt;2020</f>
        <v>1</v>
      </c>
      <c r="S146" s="50" t="b">
        <f t="shared" si="9"/>
        <v>1</v>
      </c>
    </row>
    <row r="147" spans="1:19" x14ac:dyDescent="0.2">
      <c r="A147" s="48">
        <f t="shared" si="10"/>
        <v>144</v>
      </c>
      <c r="B147" s="49" t="b">
        <f>+'NO COSTO STANDARD'!D147=13</f>
        <v>0</v>
      </c>
      <c r="C147" s="49" t="b">
        <f>+'NO COSTO STANDARD'!B147&lt;='NO COSTO STANDARD'!A147</f>
        <v>1</v>
      </c>
      <c r="D147" s="49" t="b">
        <f>AND('NO COSTO STANDARD'!A147&gt;2011,'NO COSTO STANDARD'!D147=5)</f>
        <v>0</v>
      </c>
      <c r="E147" s="49" t="b">
        <f>+'NO COSTO STANDARD'!B147&lt;=2008</f>
        <v>1</v>
      </c>
      <c r="F147" s="49" t="b">
        <f>+'NO COSTO STANDARD'!B147&gt;='NO COSTO STANDARD'!H147</f>
        <v>1</v>
      </c>
      <c r="G147" s="49" t="b">
        <f>+'NO COSTO STANDARD'!H147&lt;2020</f>
        <v>1</v>
      </c>
      <c r="H147" s="49" t="b">
        <f>+'NO COSTO STANDARD'!A147&lt;=0</f>
        <v>1</v>
      </c>
      <c r="I147" s="50" t="b">
        <f t="shared" si="8"/>
        <v>1</v>
      </c>
      <c r="L147" s="48">
        <f t="shared" si="11"/>
        <v>144</v>
      </c>
      <c r="M147" s="49" t="b">
        <f>+'COSTO STANDARD'!D147=6</f>
        <v>0</v>
      </c>
      <c r="N147" s="49" t="b">
        <f>OR('COSTO STANDARD'!A147&lt;2012,'COSTO STANDARD'!A147&lt;=0)</f>
        <v>1</v>
      </c>
      <c r="O147" s="49" t="b">
        <f>+'COSTO STANDARD'!B147&lt;='COSTO STANDARD'!A147</f>
        <v>1</v>
      </c>
      <c r="P147" s="49" t="b">
        <f>+'COSTO STANDARD'!F147&lt;=0</f>
        <v>1</v>
      </c>
      <c r="Q147" s="49" t="b">
        <f>+'COSTO STANDARD'!B147&gt;='COSTO STANDARD'!G147</f>
        <v>1</v>
      </c>
      <c r="R147" s="49" t="b">
        <f>+'COSTO STANDARD'!G147&lt;2020</f>
        <v>1</v>
      </c>
      <c r="S147" s="50" t="b">
        <f t="shared" si="9"/>
        <v>1</v>
      </c>
    </row>
    <row r="148" spans="1:19" x14ac:dyDescent="0.2">
      <c r="A148" s="48">
        <f t="shared" si="10"/>
        <v>145</v>
      </c>
      <c r="B148" s="49" t="b">
        <f>+'NO COSTO STANDARD'!D148=13</f>
        <v>0</v>
      </c>
      <c r="C148" s="49" t="b">
        <f>+'NO COSTO STANDARD'!B148&lt;='NO COSTO STANDARD'!A148</f>
        <v>1</v>
      </c>
      <c r="D148" s="49" t="b">
        <f>AND('NO COSTO STANDARD'!A148&gt;2011,'NO COSTO STANDARD'!D148=5)</f>
        <v>0</v>
      </c>
      <c r="E148" s="49" t="b">
        <f>+'NO COSTO STANDARD'!B148&lt;=2008</f>
        <v>1</v>
      </c>
      <c r="F148" s="49" t="b">
        <f>+'NO COSTO STANDARD'!B148&gt;='NO COSTO STANDARD'!H148</f>
        <v>1</v>
      </c>
      <c r="G148" s="49" t="b">
        <f>+'NO COSTO STANDARD'!H148&lt;2020</f>
        <v>1</v>
      </c>
      <c r="H148" s="49" t="b">
        <f>+'NO COSTO STANDARD'!A148&lt;=0</f>
        <v>1</v>
      </c>
      <c r="I148" s="50" t="b">
        <f t="shared" si="8"/>
        <v>1</v>
      </c>
      <c r="L148" s="48">
        <f t="shared" si="11"/>
        <v>145</v>
      </c>
      <c r="M148" s="49" t="b">
        <f>+'COSTO STANDARD'!D148=6</f>
        <v>0</v>
      </c>
      <c r="N148" s="49" t="b">
        <f>OR('COSTO STANDARD'!A148&lt;2012,'COSTO STANDARD'!A148&lt;=0)</f>
        <v>1</v>
      </c>
      <c r="O148" s="49" t="b">
        <f>+'COSTO STANDARD'!B148&lt;='COSTO STANDARD'!A148</f>
        <v>1</v>
      </c>
      <c r="P148" s="49" t="b">
        <f>+'COSTO STANDARD'!F148&lt;=0</f>
        <v>1</v>
      </c>
      <c r="Q148" s="49" t="b">
        <f>+'COSTO STANDARD'!B148&gt;='COSTO STANDARD'!G148</f>
        <v>1</v>
      </c>
      <c r="R148" s="49" t="b">
        <f>+'COSTO STANDARD'!G148&lt;2020</f>
        <v>1</v>
      </c>
      <c r="S148" s="50" t="b">
        <f t="shared" si="9"/>
        <v>1</v>
      </c>
    </row>
    <row r="149" spans="1:19" x14ac:dyDescent="0.2">
      <c r="A149" s="48">
        <f t="shared" si="10"/>
        <v>146</v>
      </c>
      <c r="B149" s="49" t="b">
        <f>+'NO COSTO STANDARD'!D149=13</f>
        <v>0</v>
      </c>
      <c r="C149" s="49" t="b">
        <f>+'NO COSTO STANDARD'!B149&lt;='NO COSTO STANDARD'!A149</f>
        <v>1</v>
      </c>
      <c r="D149" s="49" t="b">
        <f>AND('NO COSTO STANDARD'!A149&gt;2011,'NO COSTO STANDARD'!D149=5)</f>
        <v>0</v>
      </c>
      <c r="E149" s="49" t="b">
        <f>+'NO COSTO STANDARD'!B149&lt;=2008</f>
        <v>1</v>
      </c>
      <c r="F149" s="49" t="b">
        <f>+'NO COSTO STANDARD'!B149&gt;='NO COSTO STANDARD'!H149</f>
        <v>1</v>
      </c>
      <c r="G149" s="49" t="b">
        <f>+'NO COSTO STANDARD'!H149&lt;2020</f>
        <v>1</v>
      </c>
      <c r="H149" s="49" t="b">
        <f>+'NO COSTO STANDARD'!A149&lt;=0</f>
        <v>1</v>
      </c>
      <c r="I149" s="50" t="b">
        <f t="shared" si="8"/>
        <v>1</v>
      </c>
      <c r="L149" s="48">
        <f t="shared" si="11"/>
        <v>146</v>
      </c>
      <c r="M149" s="49" t="b">
        <f>+'COSTO STANDARD'!D149=6</f>
        <v>0</v>
      </c>
      <c r="N149" s="49" t="b">
        <f>OR('COSTO STANDARD'!A149&lt;2012,'COSTO STANDARD'!A149&lt;=0)</f>
        <v>1</v>
      </c>
      <c r="O149" s="49" t="b">
        <f>+'COSTO STANDARD'!B149&lt;='COSTO STANDARD'!A149</f>
        <v>1</v>
      </c>
      <c r="P149" s="49" t="b">
        <f>+'COSTO STANDARD'!F149&lt;=0</f>
        <v>1</v>
      </c>
      <c r="Q149" s="49" t="b">
        <f>+'COSTO STANDARD'!B149&gt;='COSTO STANDARD'!G149</f>
        <v>1</v>
      </c>
      <c r="R149" s="49" t="b">
        <f>+'COSTO STANDARD'!G149&lt;2020</f>
        <v>1</v>
      </c>
      <c r="S149" s="50" t="b">
        <f t="shared" si="9"/>
        <v>1</v>
      </c>
    </row>
    <row r="150" spans="1:19" x14ac:dyDescent="0.2">
      <c r="A150" s="48">
        <f t="shared" si="10"/>
        <v>147</v>
      </c>
      <c r="B150" s="49" t="b">
        <f>+'NO COSTO STANDARD'!D150=13</f>
        <v>0</v>
      </c>
      <c r="C150" s="49" t="b">
        <f>+'NO COSTO STANDARD'!B150&lt;='NO COSTO STANDARD'!A150</f>
        <v>1</v>
      </c>
      <c r="D150" s="49" t="b">
        <f>AND('NO COSTO STANDARD'!A150&gt;2011,'NO COSTO STANDARD'!D150=5)</f>
        <v>0</v>
      </c>
      <c r="E150" s="49" t="b">
        <f>+'NO COSTO STANDARD'!B150&lt;=2008</f>
        <v>1</v>
      </c>
      <c r="F150" s="49" t="b">
        <f>+'NO COSTO STANDARD'!B150&gt;='NO COSTO STANDARD'!H150</f>
        <v>1</v>
      </c>
      <c r="G150" s="49" t="b">
        <f>+'NO COSTO STANDARD'!H150&lt;2020</f>
        <v>1</v>
      </c>
      <c r="H150" s="49" t="b">
        <f>+'NO COSTO STANDARD'!A150&lt;=0</f>
        <v>1</v>
      </c>
      <c r="I150" s="50" t="b">
        <f t="shared" si="8"/>
        <v>1</v>
      </c>
      <c r="L150" s="48">
        <f t="shared" si="11"/>
        <v>147</v>
      </c>
      <c r="M150" s="49" t="b">
        <f>+'COSTO STANDARD'!D150=6</f>
        <v>0</v>
      </c>
      <c r="N150" s="49" t="b">
        <f>OR('COSTO STANDARD'!A150&lt;2012,'COSTO STANDARD'!A150&lt;=0)</f>
        <v>1</v>
      </c>
      <c r="O150" s="49" t="b">
        <f>+'COSTO STANDARD'!B150&lt;='COSTO STANDARD'!A150</f>
        <v>1</v>
      </c>
      <c r="P150" s="49" t="b">
        <f>+'COSTO STANDARD'!F150&lt;=0</f>
        <v>1</v>
      </c>
      <c r="Q150" s="49" t="b">
        <f>+'COSTO STANDARD'!B150&gt;='COSTO STANDARD'!G150</f>
        <v>1</v>
      </c>
      <c r="R150" s="49" t="b">
        <f>+'COSTO STANDARD'!G150&lt;2020</f>
        <v>1</v>
      </c>
      <c r="S150" s="50" t="b">
        <f t="shared" si="9"/>
        <v>1</v>
      </c>
    </row>
  </sheetData>
  <sheetProtection algorithmName="SHA-512" hashValue="SLY2EbCTDT/jTtBT5rsTXNSzLDEpXG+VfE9qisa2d9l8q3JVLeHmBDPJPk7rSn667ux0O/v6Qf4P9sVVvdtp+A==" saltValue="AaZuAKXwbZz9Nb+AWnrt1Q==" spinCount="100000" sheet="1" formatCells="0" formatColumns="0" formatRows="0" insertColumns="0" insertRows="0" insertHyperlinks="0" deleteColumns="0" deleteRows="0" sort="0" autoFilter="0" pivotTables="0"/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REGOLE</vt:lpstr>
      <vt:lpstr>TT Categorie cespite</vt:lpstr>
      <vt:lpstr>NO COSTO STANDARD</vt:lpstr>
      <vt:lpstr>COSTO STANDARD</vt:lpstr>
      <vt:lpstr>CTRL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Carnevale Claudio</dc:creator>
  <cp:lastModifiedBy>Robba Stefania</cp:lastModifiedBy>
  <dcterms:created xsi:type="dcterms:W3CDTF">2022-07-15T11:03:30Z</dcterms:created>
  <dcterms:modified xsi:type="dcterms:W3CDTF">2026-09-10T12:09:32Z</dcterms:modified>
</cp:coreProperties>
</file>