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6ED68D57-9BA1-4DC5-9E67-EC71F35F7855}" xr6:coauthVersionLast="47" xr6:coauthVersionMax="47" xr10:uidLastSave="{00000000-0000-0000-0000-000000000000}"/>
  <bookViews>
    <workbookView xWindow="-110" yWindow="-110" windowWidth="19420" windowHeight="11500" xr2:uid="{00000000-000D-0000-FFFF-FFFF00000000}"/>
  </bookViews>
  <sheets>
    <sheet name=" Tabella 1" sheetId="5" r:id="rId1"/>
  </sheets>
  <definedNames>
    <definedName name="_ftn1" localSheetId="0">' Tabella 1'!$B$59</definedName>
    <definedName name="_ftn2" localSheetId="0">' Tabella 1'!$B$62</definedName>
    <definedName name="_ftn3" localSheetId="0">' Tabella 1'!#REF!</definedName>
    <definedName name="_ftn4" localSheetId="0">' Tabella 1'!#REF!</definedName>
    <definedName name="_ftn5" localSheetId="0">' Tabella 1'!#REF!</definedName>
    <definedName name="_ftnref3" localSheetId="0">' Tabella 1'!$B$63</definedName>
    <definedName name="_ftnref4" localSheetId="0">' Tabella 1'!$B$60</definedName>
    <definedName name="_ftnref5" localSheetId="0">' Tabella 1'!$B$66</definedName>
    <definedName name="_xlnm.Print_Area" localSheetId="0">' Tabella 1'!$A$1:$F$75</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5" l="1"/>
  <c r="C22" i="5"/>
  <c r="F32" i="5" l="1"/>
  <c r="E32" i="5"/>
  <c r="F22" i="5"/>
  <c r="E22" i="5"/>
  <c r="D32" i="5" l="1"/>
  <c r="C32" i="5"/>
  <c r="F49" i="5" l="1"/>
  <c r="F55" i="5" s="1"/>
  <c r="E49" i="5"/>
  <c r="E55" i="5" s="1"/>
  <c r="D49" i="5" l="1"/>
  <c r="C49" i="5"/>
  <c r="C55" i="5" l="1"/>
  <c r="D55" i="5" l="1"/>
</calcChain>
</file>

<file path=xl/sharedStrings.xml><?xml version="1.0" encoding="utf-8"?>
<sst xmlns="http://schemas.openxmlformats.org/spreadsheetml/2006/main" count="59" uniqueCount="48">
  <si>
    <t>per l'incentivazione delle fonti rinnovabili e assimilate</t>
  </si>
  <si>
    <t>Tipologia Incentivo</t>
  </si>
  <si>
    <t xml:space="preserve">Stima della quantità energia incentivata [TWh] </t>
  </si>
  <si>
    <r>
      <t>Stima del costo complessivo da coprire tramite il gettito della componente tariffaria A</t>
    </r>
    <r>
      <rPr>
        <b/>
        <sz val="8"/>
        <color theme="1"/>
        <rFont val="Times New Roman"/>
        <family val="1"/>
      </rPr>
      <t>SOS</t>
    </r>
    <r>
      <rPr>
        <b/>
        <sz val="11"/>
        <color theme="1"/>
        <rFont val="Times New Roman"/>
        <family val="1"/>
      </rPr>
      <t xml:space="preserve"> [M€]</t>
    </r>
  </si>
  <si>
    <t>Cip 6/92</t>
  </si>
  <si>
    <r>
      <rPr>
        <i/>
        <sz val="11"/>
        <color theme="0" tint="-0.499984740745262"/>
        <rFont val="Times New Roman"/>
        <family val="1"/>
      </rPr>
      <t>Feed in Tariff -</t>
    </r>
    <r>
      <rPr>
        <i/>
        <sz val="11"/>
        <color theme="0" tint="-0.34998626667073579"/>
        <rFont val="Times New Roman"/>
        <family val="1"/>
      </rPr>
      <t xml:space="preserve"> </t>
    </r>
    <r>
      <rPr>
        <b/>
        <i/>
        <sz val="11"/>
        <color theme="1"/>
        <rFont val="Times New Roman"/>
        <family val="1"/>
      </rPr>
      <t>Totale</t>
    </r>
  </si>
  <si>
    <t>Incentivi sostitutivi ai Certificati Verdi</t>
  </si>
  <si>
    <r>
      <rPr>
        <i/>
        <sz val="11"/>
        <color theme="0" tint="-0.499984740745262"/>
        <rFont val="Times New Roman"/>
        <family val="1"/>
      </rPr>
      <t xml:space="preserve">Feed in Premium variabile - </t>
    </r>
    <r>
      <rPr>
        <b/>
        <i/>
        <sz val="11"/>
        <color theme="1"/>
        <rFont val="Times New Roman"/>
        <family val="1"/>
      </rPr>
      <t>Totale</t>
    </r>
  </si>
  <si>
    <t>Tariffa fissa onnicomprensiva 244/2007</t>
  </si>
  <si>
    <r>
      <rPr>
        <i/>
        <sz val="11"/>
        <color theme="0" tint="-0.499984740745262"/>
        <rFont val="Times New Roman"/>
        <family val="1"/>
      </rPr>
      <t xml:space="preserve">Feed in Tariff - </t>
    </r>
    <r>
      <rPr>
        <b/>
        <i/>
        <sz val="11"/>
        <color theme="1"/>
        <rFont val="Times New Roman"/>
        <family val="1"/>
      </rPr>
      <t>Totale</t>
    </r>
  </si>
  <si>
    <t>DM 6 Luglio 2012, DM 23 Giugno 2016 e DM 4 luglio 2019</t>
  </si>
  <si>
    <t>Feed in Tariff</t>
  </si>
  <si>
    <t>Feed in Premium variabile a una via</t>
  </si>
  <si>
    <t>Feed in Premium variabile a due vie</t>
  </si>
  <si>
    <t>Totale</t>
  </si>
  <si>
    <t>Incentivi Fotovoltaici fino al IV Conto Energia</t>
  </si>
  <si>
    <t>Feed in Premium fisso</t>
  </si>
  <si>
    <t>Feed in Tariff *</t>
  </si>
  <si>
    <t>Autoconsumo - Feed in premium fisso *</t>
  </si>
  <si>
    <t>Incentivi Fotovoltaici V Conto Energia</t>
  </si>
  <si>
    <t>Autoconsumo- Feed in premium fisso</t>
  </si>
  <si>
    <t>Autoconsumo e comunità energetiche</t>
  </si>
  <si>
    <t>TOTALE</t>
  </si>
  <si>
    <t>Oneri regimi commerciali speciali **</t>
  </si>
  <si>
    <t>Altro ***</t>
  </si>
  <si>
    <t>-</t>
  </si>
  <si>
    <t>* Solo per gli impianti ammessi a beneficiare del IV conto energia e entranti in esercizio dopo il 31/12/2012 l'incentivo ha la forma di una tariffa fissa onnicomprensiva per l'energia elettrica immessa in rete e di un premio per l'energia elettrica autoconsumata.</t>
  </si>
  <si>
    <t>** Per regimi commerciali speciali si intendono lo scambio sul posto e il ritiro dedicato (ivi inclusa l’applicazione dei prezzi minimi garantiti all'energia non ritirata dal GSE)</t>
  </si>
  <si>
    <r>
      <rPr>
        <b/>
        <sz val="12"/>
        <color theme="1"/>
        <rFont val="Times New Roman"/>
        <family val="1"/>
      </rPr>
      <t>Feed in tariff</t>
    </r>
    <r>
      <rPr>
        <sz val="12"/>
        <color theme="1"/>
        <rFont val="Times New Roman"/>
        <family val="1"/>
      </rPr>
      <t xml:space="preserve"> significa che l’incentivo, riconosciuto per l’energia elettrica immessa in rete, include la vendita dell’energia elettrica che, quindi, non rimane nella disponibilità del produttore. L’energia elettrica immessa in rete viene ritirata a un prezzo già inclusivo dell’incentivo.</t>
    </r>
  </si>
  <si>
    <r>
      <rPr>
        <b/>
        <sz val="12"/>
        <color theme="1"/>
        <rFont val="Times New Roman"/>
        <family val="1"/>
      </rPr>
      <t>Feed in premium</t>
    </r>
    <r>
      <rPr>
        <sz val="12"/>
        <color theme="1"/>
        <rFont val="Times New Roman"/>
        <family val="1"/>
      </rPr>
      <t xml:space="preserve"> significa che l’incentivo, riconosciuto per l’energia elettrica prodotta, non include la vendita dell’energia elettrica che rimane nella disponibilità del produttore. Il feed in premium può essere fisso oppure variabile: in questo secondo caso, esso è funzione del prezzo di mercato dell’energia elettrica.</t>
    </r>
  </si>
  <si>
    <t>Nel caso di incentivi di tipo feed in premium fisso le relative esigenze di gettito non sono pertanto influenzate dai prezzi di mercato dell’energia elettrica ma soltanto dall’energia effettivamente prodotta.</t>
  </si>
  <si>
    <t>Nel caso di incentivi di tipo feed in premium variabile, il premio riconosciuto all’energia elettrica prodotta o immessa in rete è funzione dei prezzi di mercato. Più in dettaglio:</t>
  </si>
  <si>
    <t>b) nel caso degli incentivi di tipo feed in premium variabile a una via (DM 5 e 6 luglio 2012, DM 23 giugno 2016 limitatamente alle aste), l’aumento (riduzione) dei prezzi di mercato comporta la contemporanea riduzione (aumento) dell’onere in capo al Conto per nuovi impianti da fonti rinnovabili e assimilate, fino all'eventuale azzeramento. L’incentivo unitario, che non assume valori negativi, è infatti pari alla differenza, se positiva, tra la “tariffa base” differenziata per fonte/taglia e il prezzo zonale orario corrente.</t>
  </si>
  <si>
    <t>Nel caso di incentivi di tipo feed in tariff, il GSE ritira commercialmente l’energia elettrica immessa in rete dai produttori al prezzo stabilito dal rispettivo regime incentivante e la rivende in parte al prezzo di mercato zonale (la parte correttamente programmata) e in parte a prezzi di sbilanciamento. La differenza tra costi e ricavi è a carico del Conto per nuovi impianti da fonti rinnovabili e assimilate. Tale differenza può essere positiva o negativa ed è influenzata dai prezzi di mercato dell’energia elettrica: l’aumento (riduzione) dei prezzi di mercato comporta la corrispondente e contemporanea riduzione (aumento) dell’onere in capo al Conto per nuovi impianti da fonti rinnovabili e assimilate.</t>
  </si>
  <si>
    <t>a) nel caso degli incentivi che hanno sostituito i certificati verdi, l’aumento (riduzione) dei prezzi di mercato comporta la riduzione (aumento) dell’onere in capo al Conto per nuovi impianti da fonti rinnovabili e assimilate nel corso dell’anno successivo, fino all'eventuale azzeramento. L’incentivo unitario, che non assume valori negativi, è infatti pari al 78% della differenza, se positiva, tra 180 €/MWh e il prezzo di mercato dell’energia elettrica dell’anno precedente.</t>
  </si>
  <si>
    <t>TOTALE ENERGIA INCENTIVATA/FABBISOGNO DI COMPETENZA</t>
  </si>
  <si>
    <t>Intero anno 2025</t>
  </si>
  <si>
    <t>Art. 1 DL 181/23 (Energy release)</t>
  </si>
  <si>
    <t>PMG Biogas e Biomasse - Delibera 305/2024</t>
  </si>
  <si>
    <t>PMG Bioliquidi - Delibera 306/2024</t>
  </si>
  <si>
    <t>Tabella 1: Fabbisogno economico conto A3 di competenza degli anni 2025 - 2026</t>
  </si>
  <si>
    <t>Intero anno 2026</t>
  </si>
  <si>
    <t>Agrivoltaico</t>
  </si>
  <si>
    <t>Elaborazioni da stime del GSE (aggiornate a giugno 2026)</t>
  </si>
  <si>
    <t>*** Per altro si intende oneri residui relativi a incentivazioni non più vigenti (ritiro ultimi certificati verdi invenduti e competenze pregresse ex delibera n. 113/06) o altri oneri correlati al CIP 6 (copertura oneri CO2), nonché costi di funzionamento del GSE non coperti dai corrispettivi pagati dai produttori   (per il 2025, posti pari a quanto previsto dalla deliberazione 162/2026/R/eel, per il 2026 posti in prima approssimazione pari a zero).</t>
  </si>
  <si>
    <t xml:space="preserve">Ai fini delle stime in relazione agli oneri in capo al Conto per nuovi impianti da fonti rinnovabili e assimilate, il GSE per il 2025 ha utilizzato un PUN medio annuale pari a 116,15 euro/MWh, mentre per l'anno 2026 ha utilizzato una stima di 133,04 euro/MWh. </t>
  </si>
  <si>
    <t>c) nel caso degli incentivi di tipo feed in premium variabile a due vie (DM 23 giugno 2016 limitatamente ai registri, DM 4 luglio 2019, DM 19 giugno 2024 e DM 30 dicembre 2024), l’aumento (riduzione) dei prezzi di mercato comporta la contemporanea riduzione (aumento) dell’onere in capo al Conto per nuovi impianti da fonti rinnovabili e assimilate, che può assumere valori complessivamente negativi. L’incentivo unitario, che può assumere valori negativi, è infatti pari alla differenza tra la “tariffa base” differenziata per fonte/taglia e il prezzo zonale orario corrente.</t>
  </si>
  <si>
    <t>NOTA BENE. I dati relativi al 2025 e 2026 sono elaborazioni da stime del GSE basate su preconsuntivi e previsioni, aggiornati trimestralmente. Pertanto possono subire variazioni anche significative. I valori negativi riportati nelle Tabelle corrispondono a incentivi di tipo feed in tariff o feed in premium variabili a due vie, in quanto i prezzi di mercato all'ingrosso dell'energia elettrica sono risultati superiori rispetto agli incentivi (tali strumenti incentivanti, infatti, prevedono un ricavo costante per i produttori, indipendentemente dai prezzi di mercato all'ingrosso dell'energia elettrica).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</si>
</sst>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00000\ _€_-;\-* #,##0.00000\ _€_-;_-* &quot;-&quot;??\ _€_-;_-@_-"/>
  </numFmts>
  <fonts count="26" x14ac:knownFonts="1">
    <font>
      <sz val="11"/>
      <color theme="1"/>
      <name val="Calibri"/>
      <family val="2"/>
      <scheme val="minor"/>
    </font>
    <font>
      <sz val="11"/>
      <color theme="1"/>
      <name val="Calibri"/>
      <family val="2"/>
      <scheme val="minor"/>
    </font>
    <font>
      <sz val="10"/>
      <name val="Arial"/>
      <family val="2"/>
    </font>
    <font>
      <sz val="12"/>
      <color theme="1"/>
      <name val="Times New Roman"/>
      <family val="1"/>
    </font>
    <font>
      <b/>
      <sz val="12"/>
      <color theme="1"/>
      <name val="Times New Roman"/>
      <family val="1"/>
    </font>
    <font>
      <b/>
      <i/>
      <sz val="12"/>
      <color rgb="FFFF0000"/>
      <name val="Times New Roman"/>
      <family val="1"/>
    </font>
    <font>
      <i/>
      <sz val="12"/>
      <color theme="0" tint="-0.499984740745262"/>
      <name val="Times New Roman"/>
      <family val="1"/>
    </font>
    <font>
      <sz val="12"/>
      <color theme="0" tint="-0.499984740745262"/>
      <name val="Times New Roman"/>
      <family val="1"/>
    </font>
    <font>
      <b/>
      <sz val="12"/>
      <color rgb="FFFF0000"/>
      <name val="Times New Roman"/>
      <family val="1"/>
    </font>
    <font>
      <i/>
      <sz val="12"/>
      <color theme="1"/>
      <name val="Times New Roman"/>
      <family val="1"/>
    </font>
    <font>
      <i/>
      <sz val="12"/>
      <name val="Times New Roman"/>
      <family val="1"/>
    </font>
    <font>
      <b/>
      <sz val="12"/>
      <name val="Times New Roman"/>
      <family val="1"/>
    </font>
    <font>
      <sz val="11"/>
      <color theme="1"/>
      <name val="Times New Roman"/>
      <family val="1"/>
    </font>
    <font>
      <b/>
      <sz val="11"/>
      <color theme="1"/>
      <name val="Times New Roman"/>
      <family val="1"/>
    </font>
    <font>
      <b/>
      <sz val="8"/>
      <color theme="1"/>
      <name val="Times New Roman"/>
      <family val="1"/>
    </font>
    <font>
      <i/>
      <sz val="11"/>
      <color theme="1"/>
      <name val="Times New Roman"/>
      <family val="1"/>
    </font>
    <font>
      <b/>
      <i/>
      <sz val="11"/>
      <color theme="1"/>
      <name val="Times New Roman"/>
      <family val="1"/>
    </font>
    <font>
      <i/>
      <sz val="11"/>
      <color theme="0" tint="-0.499984740745262"/>
      <name val="Times New Roman"/>
      <family val="1"/>
    </font>
    <font>
      <i/>
      <sz val="11"/>
      <color theme="0" tint="-0.34998626667073579"/>
      <name val="Times New Roman"/>
      <family val="1"/>
    </font>
    <font>
      <b/>
      <sz val="11"/>
      <name val="Times New Roman"/>
      <family val="1"/>
    </font>
    <font>
      <sz val="11"/>
      <color theme="0" tint="-0.499984740745262"/>
      <name val="Times New Roman"/>
      <family val="1"/>
    </font>
    <font>
      <b/>
      <i/>
      <sz val="11"/>
      <color rgb="FFFF0000"/>
      <name val="Times New Roman"/>
      <family val="1"/>
    </font>
    <font>
      <b/>
      <sz val="11"/>
      <color rgb="FFFF0000"/>
      <name val="Times New Roman"/>
      <family val="1"/>
    </font>
    <font>
      <sz val="12"/>
      <name val="Times New Roman"/>
      <family val="1"/>
    </font>
    <font>
      <sz val="11"/>
      <name val="Times New Roman"/>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dashed">
        <color indexed="64"/>
      </right>
      <top/>
      <bottom/>
      <diagonal/>
    </border>
  </borders>
  <cellStyleXfs count="8">
    <xf numFmtId="0" fontId="0" fillId="0" borderId="0"/>
    <xf numFmtId="43" fontId="2"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cellStyleXfs>
  <cellXfs count="87">
    <xf numFmtId="0" fontId="0" fillId="0" borderId="0" xfId="0"/>
    <xf numFmtId="0" fontId="9" fillId="2" borderId="0" xfId="0" applyFont="1" applyFill="1"/>
    <xf numFmtId="2" fontId="3" fillId="2" borderId="0" xfId="0" applyNumberFormat="1" applyFont="1" applyFill="1"/>
    <xf numFmtId="0" fontId="3" fillId="2" borderId="0" xfId="0" applyFont="1" applyFill="1"/>
    <xf numFmtId="0" fontId="3" fillId="0" borderId="0" xfId="0" applyFont="1"/>
    <xf numFmtId="0" fontId="11" fillId="0" borderId="0" xfId="0" applyFont="1" applyAlignment="1">
      <alignment horizontal="left"/>
    </xf>
    <xf numFmtId="0" fontId="12" fillId="0" borderId="0" xfId="0" applyFont="1"/>
    <xf numFmtId="0" fontId="13" fillId="0" borderId="0" xfId="0" applyFont="1"/>
    <xf numFmtId="0" fontId="20" fillId="0" borderId="0" xfId="0" applyFont="1"/>
    <xf numFmtId="0" fontId="13" fillId="0" borderId="1" xfId="0" applyFont="1" applyBorder="1"/>
    <xf numFmtId="0" fontId="15" fillId="2" borderId="0" xfId="0" applyFont="1" applyFill="1"/>
    <xf numFmtId="2" fontId="12" fillId="2" borderId="0" xfId="0" applyNumberFormat="1" applyFont="1" applyFill="1"/>
    <xf numFmtId="0" fontId="12" fillId="2" borderId="0" xfId="0" applyFont="1" applyFill="1"/>
    <xf numFmtId="0" fontId="15" fillId="0" borderId="1" xfId="0" applyFont="1" applyBorder="1" applyAlignment="1">
      <alignment horizontal="center" vertical="center" wrapText="1"/>
    </xf>
    <xf numFmtId="2" fontId="22" fillId="0" borderId="1" xfId="0" applyNumberFormat="1" applyFont="1" applyBorder="1"/>
    <xf numFmtId="4" fontId="7" fillId="0" borderId="1" xfId="0" applyNumberFormat="1" applyFont="1" applyBorder="1"/>
    <xf numFmtId="4" fontId="5" fillId="0" borderId="3" xfId="0" applyNumberFormat="1" applyFont="1" applyBorder="1"/>
    <xf numFmtId="4" fontId="5" fillId="0" borderId="2" xfId="0" applyNumberFormat="1" applyFont="1" applyBorder="1"/>
    <xf numFmtId="0" fontId="15"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xf numFmtId="2" fontId="22" fillId="0" borderId="4" xfId="0" applyNumberFormat="1" applyFont="1" applyBorder="1"/>
    <xf numFmtId="4" fontId="5" fillId="0" borderId="5" xfId="0" applyNumberFormat="1" applyFont="1" applyBorder="1"/>
    <xf numFmtId="4" fontId="7" fillId="0" borderId="4" xfId="0" applyNumberFormat="1" applyFont="1" applyBorder="1"/>
    <xf numFmtId="0" fontId="3" fillId="0" borderId="0" xfId="0" applyFont="1" applyAlignment="1">
      <alignment horizontal="justify" vertical="center" wrapText="1"/>
    </xf>
    <xf numFmtId="2" fontId="5" fillId="0" borderId="2" xfId="0" applyNumberFormat="1" applyFont="1" applyBorder="1"/>
    <xf numFmtId="2" fontId="5" fillId="0" borderId="5" xfId="0" applyNumberFormat="1" applyFont="1" applyBorder="1"/>
    <xf numFmtId="0" fontId="13"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3" fillId="0" borderId="11" xfId="0" applyFont="1" applyBorder="1"/>
    <xf numFmtId="0" fontId="13" fillId="0" borderId="12" xfId="0" applyFont="1" applyBorder="1"/>
    <xf numFmtId="0" fontId="16" fillId="0" borderId="11" xfId="0" applyFont="1" applyBorder="1" applyAlignment="1">
      <alignment horizontal="right"/>
    </xf>
    <xf numFmtId="0" fontId="17" fillId="0" borderId="11" xfId="0" applyFont="1" applyBorder="1" applyAlignment="1">
      <alignment horizontal="right"/>
    </xf>
    <xf numFmtId="0" fontId="19" fillId="0" borderId="11" xfId="0" applyFont="1" applyBorder="1"/>
    <xf numFmtId="0" fontId="21" fillId="0" borderId="13" xfId="0" applyFont="1" applyBorder="1"/>
    <xf numFmtId="4" fontId="5" fillId="0" borderId="14" xfId="0" applyNumberFormat="1" applyFont="1" applyBorder="1"/>
    <xf numFmtId="0" fontId="21" fillId="0" borderId="11" xfId="0" applyFont="1" applyBorder="1"/>
    <xf numFmtId="2" fontId="22" fillId="0" borderId="12" xfId="0" applyNumberFormat="1" applyFont="1" applyBorder="1"/>
    <xf numFmtId="0" fontId="5" fillId="0" borderId="13" xfId="0" applyFont="1" applyBorder="1"/>
    <xf numFmtId="0" fontId="6" fillId="0" borderId="11" xfId="0" applyFont="1" applyBorder="1" applyAlignment="1">
      <alignment horizontal="right"/>
    </xf>
    <xf numFmtId="0" fontId="13" fillId="0" borderId="11" xfId="0" applyFont="1" applyBorder="1" applyAlignment="1">
      <alignment horizontal="center" vertical="center" wrapText="1"/>
    </xf>
    <xf numFmtId="4" fontId="7" fillId="0" borderId="20" xfId="0" applyNumberFormat="1" applyFont="1" applyBorder="1"/>
    <xf numFmtId="0" fontId="5" fillId="0" borderId="15" xfId="0" applyFont="1" applyBorder="1" applyAlignment="1">
      <alignment wrapText="1"/>
    </xf>
    <xf numFmtId="4" fontId="8" fillId="0" borderId="16" xfId="0" applyNumberFormat="1" applyFont="1" applyBorder="1" applyAlignment="1">
      <alignment horizontal="right" vertical="center"/>
    </xf>
    <xf numFmtId="4" fontId="8" fillId="0" borderId="17" xfId="0" applyNumberFormat="1" applyFont="1" applyBorder="1" applyAlignment="1">
      <alignment horizontal="right" vertical="center"/>
    </xf>
    <xf numFmtId="0" fontId="6" fillId="0" borderId="21" xfId="0" applyFont="1" applyBorder="1" applyAlignment="1">
      <alignment horizontal="right"/>
    </xf>
    <xf numFmtId="43" fontId="13" fillId="0" borderId="1" xfId="6" applyFont="1" applyBorder="1"/>
    <xf numFmtId="43" fontId="13" fillId="0" borderId="4" xfId="6" applyFont="1" applyBorder="1"/>
    <xf numFmtId="43" fontId="19" fillId="0" borderId="12" xfId="6" applyFont="1" applyBorder="1"/>
    <xf numFmtId="43" fontId="13" fillId="0" borderId="12" xfId="6" applyFont="1" applyBorder="1"/>
    <xf numFmtId="4" fontId="7" fillId="0" borderId="12" xfId="0" applyNumberFormat="1" applyFont="1" applyBorder="1"/>
    <xf numFmtId="4" fontId="7" fillId="0" borderId="22" xfId="0" applyNumberFormat="1" applyFont="1" applyBorder="1"/>
    <xf numFmtId="4" fontId="8" fillId="0" borderId="19" xfId="0" applyNumberFormat="1" applyFont="1" applyBorder="1" applyAlignment="1">
      <alignment horizontal="right" vertical="center"/>
    </xf>
    <xf numFmtId="4" fontId="8" fillId="0" borderId="18" xfId="0" applyNumberFormat="1" applyFont="1" applyBorder="1" applyAlignment="1">
      <alignment horizontal="right" vertical="center"/>
    </xf>
    <xf numFmtId="43" fontId="19" fillId="0" borderId="1" xfId="6" applyFont="1" applyBorder="1"/>
    <xf numFmtId="43" fontId="19" fillId="0" borderId="4" xfId="6" applyFont="1" applyBorder="1"/>
    <xf numFmtId="43" fontId="19" fillId="0" borderId="12" xfId="6" applyFont="1" applyFill="1" applyBorder="1"/>
    <xf numFmtId="43" fontId="24" fillId="0" borderId="1" xfId="6" applyFont="1" applyBorder="1"/>
    <xf numFmtId="43" fontId="24" fillId="0" borderId="4" xfId="6" applyFont="1" applyBorder="1"/>
    <xf numFmtId="43" fontId="24" fillId="0" borderId="12" xfId="6" applyFont="1" applyFill="1" applyBorder="1"/>
    <xf numFmtId="43" fontId="24" fillId="0" borderId="1" xfId="6" applyFont="1" applyFill="1" applyBorder="1"/>
    <xf numFmtId="43" fontId="24" fillId="0" borderId="4" xfId="6" applyFont="1" applyFill="1" applyBorder="1"/>
    <xf numFmtId="43" fontId="19" fillId="0" borderId="1" xfId="6" applyFont="1" applyFill="1" applyBorder="1"/>
    <xf numFmtId="43" fontId="19" fillId="0" borderId="4" xfId="6" applyFont="1" applyFill="1" applyBorder="1"/>
    <xf numFmtId="0" fontId="15" fillId="0" borderId="0" xfId="0" applyFont="1" applyAlignment="1">
      <alignment horizontal="center" vertical="center" wrapText="1"/>
    </xf>
    <xf numFmtId="43" fontId="19" fillId="0" borderId="0" xfId="6" applyFont="1" applyBorder="1"/>
    <xf numFmtId="43" fontId="13" fillId="0" borderId="0" xfId="6" applyFont="1" applyBorder="1"/>
    <xf numFmtId="43" fontId="24" fillId="0" borderId="0" xfId="6" applyFont="1" applyBorder="1"/>
    <xf numFmtId="2" fontId="22" fillId="0" borderId="0" xfId="0" applyNumberFormat="1" applyFont="1"/>
    <xf numFmtId="4" fontId="7" fillId="0" borderId="0" xfId="0" applyNumberFormat="1" applyFont="1"/>
    <xf numFmtId="43" fontId="19" fillId="0" borderId="24" xfId="6" applyFont="1" applyFill="1" applyBorder="1"/>
    <xf numFmtId="43" fontId="19" fillId="0" borderId="23" xfId="6" applyFont="1" applyFill="1" applyBorder="1"/>
    <xf numFmtId="164" fontId="20" fillId="0" borderId="0" xfId="0" applyNumberFormat="1" applyFont="1"/>
    <xf numFmtId="165" fontId="20" fillId="0" borderId="0" xfId="0" applyNumberFormat="1" applyFont="1"/>
    <xf numFmtId="0" fontId="10" fillId="0" borderId="0" xfId="0" applyFont="1" applyAlignment="1">
      <alignment horizontal="justify" wrapText="1"/>
    </xf>
    <xf numFmtId="0" fontId="25" fillId="0" borderId="0" xfId="0" applyFont="1" applyAlignment="1">
      <alignment horizontal="justify"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0" xfId="0" applyFont="1" applyAlignment="1">
      <alignment horizontal="justify" vertical="center" wrapText="1"/>
    </xf>
    <xf numFmtId="0" fontId="23" fillId="0" borderId="0" xfId="0" applyFont="1" applyAlignment="1">
      <alignment horizontal="justify" vertical="center" wrapText="1"/>
    </xf>
    <xf numFmtId="0" fontId="9" fillId="2" borderId="0" xfId="0" applyFont="1" applyFill="1" applyAlignment="1">
      <alignment horizontal="justify" vertical="center" wrapText="1"/>
    </xf>
    <xf numFmtId="0" fontId="3" fillId="0" borderId="0" xfId="0" applyFont="1" applyAlignment="1">
      <alignment horizontal="justify" vertical="center" wrapText="1"/>
    </xf>
    <xf numFmtId="0" fontId="10" fillId="0" borderId="0" xfId="0" applyFont="1" applyAlignment="1">
      <alignment horizontal="justify" vertical="center" wrapText="1"/>
    </xf>
  </cellXfs>
  <cellStyles count="8">
    <cellStyle name="Migliaia" xfId="6" builtinId="3"/>
    <cellStyle name="Migliaia 10 2 2" xfId="1" xr:uid="{00000000-0005-0000-0000-000001000000}"/>
    <cellStyle name="Migliaia 10 2 2 2" xfId="7" xr:uid="{8565427F-8306-4EC3-B4EF-DF1B3795FE99}"/>
    <cellStyle name="Migliaia 23 2" xfId="4" xr:uid="{00000000-0005-0000-0000-000002000000}"/>
    <cellStyle name="Migliaia 3" xfId="2" xr:uid="{00000000-0005-0000-0000-000003000000}"/>
    <cellStyle name="Normale" xfId="0" builtinId="0"/>
    <cellStyle name="Normale 2" xfId="3" xr:uid="{00000000-0005-0000-0000-000005000000}"/>
    <cellStyle name="Percentuale 2" xfId="5"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75"/>
  <sheetViews>
    <sheetView tabSelected="1" topLeftCell="A71" zoomScale="130" zoomScaleNormal="130" workbookViewId="0">
      <selection activeCell="B57" sqref="B57:F57"/>
    </sheetView>
  </sheetViews>
  <sheetFormatPr defaultColWidth="9.1796875" defaultRowHeight="14" x14ac:dyDescent="0.3"/>
  <cols>
    <col min="1" max="1" width="2.81640625" style="6" customWidth="1"/>
    <col min="2" max="2" width="56.54296875" style="6" bestFit="1" customWidth="1"/>
    <col min="3" max="6" width="15.81640625" style="6" customWidth="1"/>
    <col min="7" max="16384" width="9.1796875" style="6"/>
  </cols>
  <sheetData>
    <row r="1" spans="1:6" s="4" customFormat="1" ht="10.5" customHeight="1" x14ac:dyDescent="0.35"/>
    <row r="2" spans="1:6" s="4" customFormat="1" ht="15" customHeight="1" x14ac:dyDescent="0.35">
      <c r="A2" s="5" t="s">
        <v>40</v>
      </c>
      <c r="B2" s="5"/>
      <c r="C2" s="5"/>
      <c r="D2" s="5"/>
      <c r="E2" s="5"/>
    </row>
    <row r="3" spans="1:6" s="4" customFormat="1" ht="15" customHeight="1" x14ac:dyDescent="0.35">
      <c r="A3" s="5" t="s">
        <v>0</v>
      </c>
      <c r="B3" s="5"/>
      <c r="C3" s="5"/>
      <c r="D3" s="5"/>
      <c r="E3" s="5"/>
    </row>
    <row r="4" spans="1:6" s="4" customFormat="1" ht="17.5" customHeight="1" x14ac:dyDescent="0.35">
      <c r="A4" s="74" t="s">
        <v>43</v>
      </c>
      <c r="B4" s="75"/>
      <c r="C4" s="75"/>
      <c r="D4" s="75"/>
      <c r="E4" s="75"/>
      <c r="F4" s="75"/>
    </row>
    <row r="5" spans="1:6" ht="10.5" customHeight="1" thickBot="1" x14ac:dyDescent="0.35"/>
    <row r="6" spans="1:6" ht="50.25" customHeight="1" x14ac:dyDescent="0.3">
      <c r="B6" s="76" t="s">
        <v>1</v>
      </c>
      <c r="C6" s="78" t="s">
        <v>2</v>
      </c>
      <c r="D6" s="79"/>
      <c r="E6" s="80" t="s">
        <v>3</v>
      </c>
      <c r="F6" s="81"/>
    </row>
    <row r="7" spans="1:6" ht="29.25" customHeight="1" x14ac:dyDescent="0.3">
      <c r="B7" s="77"/>
      <c r="C7" s="13" t="s">
        <v>36</v>
      </c>
      <c r="D7" s="18" t="s">
        <v>41</v>
      </c>
      <c r="E7" s="64" t="s">
        <v>36</v>
      </c>
      <c r="F7" s="28" t="s">
        <v>41</v>
      </c>
    </row>
    <row r="8" spans="1:6" ht="6.75" customHeight="1" x14ac:dyDescent="0.3">
      <c r="B8" s="40"/>
      <c r="C8" s="27"/>
      <c r="D8" s="19"/>
      <c r="E8" s="64"/>
      <c r="F8" s="28"/>
    </row>
    <row r="9" spans="1:6" s="7" customFormat="1" x14ac:dyDescent="0.3">
      <c r="B9" s="29" t="s">
        <v>4</v>
      </c>
      <c r="C9" s="9"/>
      <c r="D9" s="20"/>
      <c r="F9" s="30"/>
    </row>
    <row r="10" spans="1:6" s="7" customFormat="1" x14ac:dyDescent="0.3">
      <c r="B10" s="31" t="s">
        <v>5</v>
      </c>
      <c r="C10" s="46">
        <v>0</v>
      </c>
      <c r="D10" s="47">
        <v>0</v>
      </c>
      <c r="E10" s="65">
        <v>0</v>
      </c>
      <c r="F10" s="48">
        <v>0</v>
      </c>
    </row>
    <row r="11" spans="1:6" s="7" customFormat="1" ht="6.75" customHeight="1" x14ac:dyDescent="0.3">
      <c r="B11" s="32"/>
      <c r="C11" s="46"/>
      <c r="D11" s="47"/>
      <c r="E11" s="66"/>
      <c r="F11" s="49"/>
    </row>
    <row r="12" spans="1:6" s="7" customFormat="1" x14ac:dyDescent="0.3">
      <c r="B12" s="29" t="s">
        <v>6</v>
      </c>
      <c r="C12" s="46"/>
      <c r="D12" s="47"/>
      <c r="E12" s="66"/>
      <c r="F12" s="49"/>
    </row>
    <row r="13" spans="1:6" s="7" customFormat="1" x14ac:dyDescent="0.3">
      <c r="B13" s="31" t="s">
        <v>7</v>
      </c>
      <c r="C13" s="46">
        <v>9.7872905027500003</v>
      </c>
      <c r="D13" s="47">
        <v>6.9115100289900004</v>
      </c>
      <c r="E13" s="66">
        <v>561.99723317886696</v>
      </c>
      <c r="F13" s="49">
        <v>361.86326133326702</v>
      </c>
    </row>
    <row r="14" spans="1:6" s="7" customFormat="1" ht="6" customHeight="1" x14ac:dyDescent="0.3">
      <c r="B14" s="32"/>
      <c r="C14" s="46"/>
      <c r="D14" s="47"/>
      <c r="E14" s="66"/>
      <c r="F14" s="49"/>
    </row>
    <row r="15" spans="1:6" s="7" customFormat="1" x14ac:dyDescent="0.3">
      <c r="B15" s="29" t="s">
        <v>8</v>
      </c>
      <c r="C15" s="46"/>
      <c r="D15" s="47"/>
      <c r="E15" s="66"/>
      <c r="F15" s="49"/>
    </row>
    <row r="16" spans="1:6" s="7" customFormat="1" ht="15" customHeight="1" x14ac:dyDescent="0.3">
      <c r="B16" s="31" t="s">
        <v>9</v>
      </c>
      <c r="C16" s="46">
        <v>6.4553511949967959</v>
      </c>
      <c r="D16" s="47">
        <v>5.678497889308689</v>
      </c>
      <c r="E16" s="66">
        <v>977.19628509665097</v>
      </c>
      <c r="F16" s="49">
        <v>711.23512511905506</v>
      </c>
    </row>
    <row r="17" spans="2:11" s="7" customFormat="1" ht="6" customHeight="1" x14ac:dyDescent="0.3">
      <c r="B17" s="32"/>
      <c r="C17" s="46"/>
      <c r="D17" s="47"/>
      <c r="E17" s="66"/>
      <c r="F17" s="49"/>
    </row>
    <row r="18" spans="2:11" s="7" customFormat="1" x14ac:dyDescent="0.3">
      <c r="B18" s="33" t="s">
        <v>10</v>
      </c>
      <c r="C18" s="54"/>
      <c r="D18" s="55"/>
      <c r="E18" s="65"/>
      <c r="F18" s="48"/>
    </row>
    <row r="19" spans="2:11" s="8" customFormat="1" x14ac:dyDescent="0.3">
      <c r="B19" s="32" t="s">
        <v>11</v>
      </c>
      <c r="C19" s="60">
        <v>2.4791604001454974</v>
      </c>
      <c r="D19" s="61">
        <v>2.4473510872400008</v>
      </c>
      <c r="E19" s="60">
        <v>245.97927739733711</v>
      </c>
      <c r="F19" s="59">
        <v>189.39594751307493</v>
      </c>
    </row>
    <row r="20" spans="2:11" s="8" customFormat="1" x14ac:dyDescent="0.3">
      <c r="B20" s="32" t="s">
        <v>12</v>
      </c>
      <c r="C20" s="60">
        <v>5.2141892208262268</v>
      </c>
      <c r="D20" s="61">
        <v>5.2833990182399999</v>
      </c>
      <c r="E20" s="60">
        <v>42.152548270875279</v>
      </c>
      <c r="F20" s="59">
        <v>14.731852</v>
      </c>
    </row>
    <row r="21" spans="2:11" s="8" customFormat="1" x14ac:dyDescent="0.3">
      <c r="B21" s="32" t="s">
        <v>13</v>
      </c>
      <c r="C21" s="60">
        <v>2.9767289887185231</v>
      </c>
      <c r="D21" s="61">
        <v>5.9919853172800002</v>
      </c>
      <c r="E21" s="60">
        <v>-34.653342785422119</v>
      </c>
      <c r="F21" s="59">
        <v>-304.44806500000004</v>
      </c>
    </row>
    <row r="22" spans="2:11" s="8" customFormat="1" x14ac:dyDescent="0.3">
      <c r="B22" s="31" t="s">
        <v>14</v>
      </c>
      <c r="C22" s="54">
        <f>SUM(C19:C21)</f>
        <v>10.670078609690247</v>
      </c>
      <c r="D22" s="55">
        <f>SUM(D19:D21)</f>
        <v>13.72273542276</v>
      </c>
      <c r="E22" s="65">
        <f>SUM(E19:E21)</f>
        <v>253.47848288279027</v>
      </c>
      <c r="F22" s="56">
        <f>SUM(F19:F21)</f>
        <v>-100.32026548692511</v>
      </c>
      <c r="J22" s="72"/>
      <c r="K22" s="72"/>
    </row>
    <row r="23" spans="2:11" s="8" customFormat="1" ht="6" customHeight="1" x14ac:dyDescent="0.3">
      <c r="B23" s="32"/>
      <c r="C23" s="57"/>
      <c r="D23" s="58"/>
      <c r="E23" s="67"/>
      <c r="F23" s="59"/>
    </row>
    <row r="24" spans="2:11" s="7" customFormat="1" x14ac:dyDescent="0.3">
      <c r="B24" s="29" t="s">
        <v>15</v>
      </c>
      <c r="C24" s="54"/>
      <c r="D24" s="55"/>
      <c r="E24" s="65"/>
      <c r="F24" s="56"/>
    </row>
    <row r="25" spans="2:11" s="8" customFormat="1" x14ac:dyDescent="0.3">
      <c r="B25" s="32" t="s">
        <v>16</v>
      </c>
      <c r="C25" s="60">
        <v>17.672393960323497</v>
      </c>
      <c r="D25" s="61">
        <v>18.554222329527775</v>
      </c>
      <c r="E25" s="60">
        <v>5635.1326221574336</v>
      </c>
      <c r="F25" s="59">
        <v>5979.7623576537853</v>
      </c>
    </row>
    <row r="26" spans="2:11" s="8" customFormat="1" x14ac:dyDescent="0.3">
      <c r="B26" s="32" t="s">
        <v>17</v>
      </c>
      <c r="C26" s="60">
        <v>0.19455329911952607</v>
      </c>
      <c r="D26" s="61">
        <v>0.19906542278707412</v>
      </c>
      <c r="E26" s="60">
        <v>27.156984789197029</v>
      </c>
      <c r="F26" s="59">
        <v>22.641222061698844</v>
      </c>
    </row>
    <row r="27" spans="2:11" s="8" customFormat="1" x14ac:dyDescent="0.3">
      <c r="B27" s="32" t="s">
        <v>18</v>
      </c>
      <c r="C27" s="60">
        <v>1.6893762733424088E-2</v>
      </c>
      <c r="D27" s="61">
        <v>2.2210708374764326E-2</v>
      </c>
      <c r="E27" s="60">
        <v>3.4453877552215082</v>
      </c>
      <c r="F27" s="59">
        <v>4.538440593415519</v>
      </c>
    </row>
    <row r="28" spans="2:11" s="7" customFormat="1" x14ac:dyDescent="0.3">
      <c r="B28" s="29" t="s">
        <v>19</v>
      </c>
      <c r="C28" s="62"/>
      <c r="D28" s="63"/>
      <c r="E28" s="60"/>
      <c r="F28" s="59"/>
    </row>
    <row r="29" spans="2:11" s="8" customFormat="1" x14ac:dyDescent="0.3">
      <c r="B29" s="32" t="s">
        <v>12</v>
      </c>
      <c r="C29" s="60">
        <v>0.31289581317628085</v>
      </c>
      <c r="D29" s="60">
        <v>0.3147645087195618</v>
      </c>
      <c r="E29" s="60">
        <v>4.2220721000000001</v>
      </c>
      <c r="F29" s="59">
        <v>2.2153332799999998</v>
      </c>
    </row>
    <row r="30" spans="2:11" s="8" customFormat="1" x14ac:dyDescent="0.3">
      <c r="B30" s="32" t="s">
        <v>11</v>
      </c>
      <c r="C30" s="60">
        <v>0.76422031869835039</v>
      </c>
      <c r="D30" s="60">
        <v>0.83492449204726105</v>
      </c>
      <c r="E30" s="60">
        <v>51.283130913381598</v>
      </c>
      <c r="F30" s="59">
        <v>40.273090267838072</v>
      </c>
    </row>
    <row r="31" spans="2:11" s="8" customFormat="1" x14ac:dyDescent="0.3">
      <c r="B31" s="32" t="s">
        <v>20</v>
      </c>
      <c r="C31" s="60">
        <v>0.37871207362021814</v>
      </c>
      <c r="D31" s="60">
        <v>0.41047932351287447</v>
      </c>
      <c r="E31" s="60">
        <v>41.982701827507768</v>
      </c>
      <c r="F31" s="59">
        <v>45.469672284830118</v>
      </c>
    </row>
    <row r="32" spans="2:11" s="8" customFormat="1" x14ac:dyDescent="0.3">
      <c r="B32" s="31" t="s">
        <v>14</v>
      </c>
      <c r="C32" s="54">
        <f>SUM(C25:C31)</f>
        <v>19.339669227671294</v>
      </c>
      <c r="D32" s="55">
        <f>SUM(D25:D31)</f>
        <v>20.335666784969312</v>
      </c>
      <c r="E32" s="65">
        <f>SUM(E25:E31)</f>
        <v>5763.2228995427422</v>
      </c>
      <c r="F32" s="48">
        <f>SUM(F25:F31)</f>
        <v>6094.9001161415672</v>
      </c>
      <c r="J32" s="73"/>
    </row>
    <row r="33" spans="2:6" s="7" customFormat="1" ht="6.75" customHeight="1" x14ac:dyDescent="0.3">
      <c r="B33" s="32"/>
      <c r="C33" s="46"/>
      <c r="D33" s="47"/>
      <c r="E33" s="66"/>
      <c r="F33" s="49"/>
    </row>
    <row r="34" spans="2:6" s="7" customFormat="1" x14ac:dyDescent="0.3">
      <c r="B34" s="29" t="s">
        <v>21</v>
      </c>
      <c r="C34" s="46"/>
      <c r="D34" s="47"/>
      <c r="E34" s="66"/>
      <c r="F34" s="49"/>
    </row>
    <row r="35" spans="2:6" s="7" customFormat="1" x14ac:dyDescent="0.3">
      <c r="B35" s="31" t="s">
        <v>14</v>
      </c>
      <c r="C35" s="54">
        <v>2.3866812694999996E-2</v>
      </c>
      <c r="D35" s="55">
        <v>0.36009001404425339</v>
      </c>
      <c r="E35" s="70">
        <v>5.0245587499999997</v>
      </c>
      <c r="F35" s="71">
        <v>20.617515297249099</v>
      </c>
    </row>
    <row r="36" spans="2:6" s="7" customFormat="1" ht="6.75" customHeight="1" x14ac:dyDescent="0.3">
      <c r="B36" s="32"/>
      <c r="C36" s="46"/>
      <c r="D36" s="47"/>
      <c r="E36" s="66"/>
      <c r="F36" s="49"/>
    </row>
    <row r="37" spans="2:6" s="7" customFormat="1" x14ac:dyDescent="0.3">
      <c r="B37" s="29" t="s">
        <v>38</v>
      </c>
      <c r="C37" s="46"/>
      <c r="D37" s="47"/>
      <c r="E37" s="70"/>
      <c r="F37" s="71"/>
    </row>
    <row r="38" spans="2:6" s="7" customFormat="1" x14ac:dyDescent="0.3">
      <c r="B38" s="31" t="s">
        <v>14</v>
      </c>
      <c r="C38" s="46">
        <v>3.4249705787499996</v>
      </c>
      <c r="D38" s="47">
        <v>4.5424500727555985</v>
      </c>
      <c r="E38" s="70">
        <v>479.51147856</v>
      </c>
      <c r="F38" s="71">
        <v>742.4</v>
      </c>
    </row>
    <row r="39" spans="2:6" s="7" customFormat="1" ht="6.75" customHeight="1" x14ac:dyDescent="0.3">
      <c r="B39" s="32"/>
      <c r="C39" s="46"/>
      <c r="D39" s="47"/>
      <c r="E39" s="70"/>
      <c r="F39" s="71"/>
    </row>
    <row r="40" spans="2:6" s="7" customFormat="1" x14ac:dyDescent="0.3">
      <c r="B40" s="29" t="s">
        <v>39</v>
      </c>
      <c r="C40" s="46"/>
      <c r="D40" s="47"/>
      <c r="E40" s="70"/>
      <c r="F40" s="71"/>
    </row>
    <row r="41" spans="2:6" s="7" customFormat="1" x14ac:dyDescent="0.3">
      <c r="B41" s="31" t="s">
        <v>14</v>
      </c>
      <c r="C41" s="46"/>
      <c r="D41" s="47"/>
      <c r="E41" s="66">
        <v>1232.0068825799999</v>
      </c>
      <c r="F41" s="49">
        <v>700</v>
      </c>
    </row>
    <row r="42" spans="2:6" s="7" customFormat="1" ht="6.75" customHeight="1" x14ac:dyDescent="0.3">
      <c r="B42" s="32"/>
      <c r="C42" s="46"/>
      <c r="D42" s="47"/>
      <c r="E42" s="70"/>
      <c r="F42" s="71"/>
    </row>
    <row r="43" spans="2:6" s="7" customFormat="1" x14ac:dyDescent="0.3">
      <c r="B43" s="29" t="s">
        <v>42</v>
      </c>
      <c r="C43" s="46"/>
      <c r="D43" s="47"/>
      <c r="E43" s="70"/>
      <c r="F43" s="71"/>
    </row>
    <row r="44" spans="2:6" s="7" customFormat="1" x14ac:dyDescent="0.3">
      <c r="B44" s="31" t="s">
        <v>14</v>
      </c>
      <c r="C44" s="46"/>
      <c r="D44" s="47">
        <v>7.4598918520973445E-2</v>
      </c>
      <c r="E44" s="66"/>
      <c r="F44" s="49">
        <v>-4.0393436129279596</v>
      </c>
    </row>
    <row r="45" spans="2:6" s="7" customFormat="1" ht="6.75" customHeight="1" x14ac:dyDescent="0.3">
      <c r="B45" s="32"/>
      <c r="C45" s="46"/>
      <c r="D45" s="47"/>
      <c r="E45" s="66"/>
      <c r="F45" s="49"/>
    </row>
    <row r="46" spans="2:6" s="7" customFormat="1" x14ac:dyDescent="0.3">
      <c r="B46" s="29" t="s">
        <v>37</v>
      </c>
      <c r="C46" s="46"/>
      <c r="D46" s="47"/>
      <c r="F46" s="49"/>
    </row>
    <row r="47" spans="2:6" s="7" customFormat="1" x14ac:dyDescent="0.3">
      <c r="B47" s="31" t="s">
        <v>14</v>
      </c>
      <c r="C47" s="46"/>
      <c r="D47" s="47"/>
      <c r="E47" s="66">
        <v>1143.4263229400001</v>
      </c>
      <c r="F47" s="49">
        <v>1612.41139124246</v>
      </c>
    </row>
    <row r="48" spans="2:6" s="7" customFormat="1" ht="6.75" customHeight="1" x14ac:dyDescent="0.3">
      <c r="B48" s="32"/>
      <c r="C48" s="46"/>
      <c r="D48" s="47"/>
      <c r="E48" s="66"/>
      <c r="F48" s="49"/>
    </row>
    <row r="49" spans="2:6" s="7" customFormat="1" ht="15.5" x14ac:dyDescent="0.35">
      <c r="B49" s="34" t="s">
        <v>22</v>
      </c>
      <c r="C49" s="25">
        <f t="shared" ref="C49" si="0">C10+C13+C16+C22+C32+C35+C41+C47+C38+C44</f>
        <v>49.701226926553332</v>
      </c>
      <c r="D49" s="26">
        <f>D10+D13+D16+D22+D32+D35+D41+D47+D38+D44</f>
        <v>51.625549131348826</v>
      </c>
      <c r="E49" s="16">
        <f>E10+E13+E16+E22+E32+E35+E41+E47+E38+E44</f>
        <v>10415.864143531051</v>
      </c>
      <c r="F49" s="35">
        <f>F10+F13+F16+F22+F32+F35+F41+F47+F38+F44</f>
        <v>10139.067800033743</v>
      </c>
    </row>
    <row r="50" spans="2:6" s="7" customFormat="1" x14ac:dyDescent="0.3">
      <c r="B50" s="36"/>
      <c r="C50" s="14"/>
      <c r="D50" s="21"/>
      <c r="E50" s="68"/>
      <c r="F50" s="37"/>
    </row>
    <row r="51" spans="2:6" s="7" customFormat="1" ht="15.5" x14ac:dyDescent="0.35">
      <c r="B51" s="38" t="s">
        <v>23</v>
      </c>
      <c r="C51" s="17">
        <v>17.778162675387261</v>
      </c>
      <c r="D51" s="22">
        <v>19.347640850227261</v>
      </c>
      <c r="E51" s="16">
        <v>519.80986883339006</v>
      </c>
      <c r="F51" s="35">
        <v>286.46359411261699</v>
      </c>
    </row>
    <row r="52" spans="2:6" s="7" customFormat="1" ht="15.5" x14ac:dyDescent="0.35">
      <c r="B52" s="39"/>
      <c r="C52" s="15"/>
      <c r="D52" s="23"/>
      <c r="E52" s="69"/>
      <c r="F52" s="50"/>
    </row>
    <row r="53" spans="2:6" s="7" customFormat="1" ht="15.5" x14ac:dyDescent="0.35">
      <c r="B53" s="38" t="s">
        <v>24</v>
      </c>
      <c r="C53" s="17" t="s">
        <v>25</v>
      </c>
      <c r="D53" s="22" t="s">
        <v>25</v>
      </c>
      <c r="E53" s="16">
        <v>-21.139899149938856</v>
      </c>
      <c r="F53" s="35">
        <v>1.5515348837371903</v>
      </c>
    </row>
    <row r="54" spans="2:6" s="7" customFormat="1" ht="15.5" x14ac:dyDescent="0.35">
      <c r="B54" s="45"/>
      <c r="C54" s="41"/>
      <c r="D54" s="41"/>
      <c r="E54" s="41"/>
      <c r="F54" s="51"/>
    </row>
    <row r="55" spans="2:6" s="7" customFormat="1" ht="31.5" thickBot="1" x14ac:dyDescent="0.4">
      <c r="B55" s="42" t="s">
        <v>35</v>
      </c>
      <c r="C55" s="43">
        <f>C49+C51</f>
        <v>67.479389601940596</v>
      </c>
      <c r="D55" s="44">
        <f>D49+D51</f>
        <v>70.973189981576084</v>
      </c>
      <c r="E55" s="52">
        <f>E49+E51+E53</f>
        <v>10914.534113214502</v>
      </c>
      <c r="F55" s="53">
        <f>F49+F51+F53</f>
        <v>10427.082929030097</v>
      </c>
    </row>
    <row r="56" spans="2:6" x14ac:dyDescent="0.3">
      <c r="B56" s="10"/>
      <c r="C56" s="11"/>
      <c r="D56" s="11"/>
      <c r="E56" s="12"/>
      <c r="F56" s="11"/>
    </row>
    <row r="57" spans="2:6" ht="89" customHeight="1" x14ac:dyDescent="0.3">
      <c r="B57" s="82" t="s">
        <v>47</v>
      </c>
      <c r="C57" s="83"/>
      <c r="D57" s="83"/>
      <c r="E57" s="83"/>
      <c r="F57" s="83"/>
    </row>
    <row r="58" spans="2:6" ht="15.5" x14ac:dyDescent="0.35">
      <c r="B58" s="1"/>
      <c r="C58" s="2"/>
      <c r="D58" s="2"/>
      <c r="E58" s="3"/>
      <c r="F58" s="2"/>
    </row>
    <row r="59" spans="2:6" ht="43" customHeight="1" x14ac:dyDescent="0.3">
      <c r="B59" s="84" t="s">
        <v>26</v>
      </c>
      <c r="C59" s="84"/>
      <c r="D59" s="84"/>
      <c r="E59" s="84"/>
      <c r="F59" s="84"/>
    </row>
    <row r="60" spans="2:6" ht="14.25" customHeight="1" x14ac:dyDescent="0.35">
      <c r="B60" s="4"/>
      <c r="C60" s="4"/>
      <c r="D60" s="4"/>
      <c r="E60" s="4"/>
      <c r="F60" s="4"/>
    </row>
    <row r="61" spans="2:6" ht="34.5" customHeight="1" x14ac:dyDescent="0.3">
      <c r="B61" s="86" t="s">
        <v>27</v>
      </c>
      <c r="C61" s="86"/>
      <c r="D61" s="86"/>
      <c r="E61" s="86"/>
      <c r="F61" s="86"/>
    </row>
    <row r="62" spans="2:6" ht="12.75" customHeight="1" x14ac:dyDescent="0.35">
      <c r="B62" s="4"/>
      <c r="C62" s="4"/>
      <c r="D62" s="4"/>
      <c r="E62" s="4"/>
      <c r="F62" s="4"/>
    </row>
    <row r="63" spans="2:6" ht="75.5" customHeight="1" x14ac:dyDescent="0.3">
      <c r="B63" s="86" t="s">
        <v>44</v>
      </c>
      <c r="C63" s="86"/>
      <c r="D63" s="86"/>
      <c r="E63" s="86"/>
      <c r="F63" s="86"/>
    </row>
    <row r="64" spans="2:6" ht="12.75" customHeight="1" x14ac:dyDescent="0.35">
      <c r="B64" s="4"/>
      <c r="C64" s="4"/>
      <c r="D64" s="4"/>
      <c r="E64" s="4"/>
      <c r="F64" s="4"/>
    </row>
    <row r="65" spans="2:6" ht="51.75" customHeight="1" x14ac:dyDescent="0.3">
      <c r="B65" s="85" t="s">
        <v>28</v>
      </c>
      <c r="C65" s="85"/>
      <c r="D65" s="85"/>
      <c r="E65" s="85"/>
      <c r="F65" s="85"/>
    </row>
    <row r="66" spans="2:6" ht="96" customHeight="1" x14ac:dyDescent="0.3">
      <c r="B66" s="83" t="s">
        <v>33</v>
      </c>
      <c r="C66" s="83"/>
      <c r="D66" s="83"/>
      <c r="E66" s="83"/>
      <c r="F66" s="83"/>
    </row>
    <row r="67" spans="2:6" ht="12.75" customHeight="1" x14ac:dyDescent="0.3">
      <c r="B67" s="24"/>
      <c r="C67" s="24"/>
      <c r="D67" s="24"/>
      <c r="E67" s="24"/>
      <c r="F67" s="24"/>
    </row>
    <row r="68" spans="2:6" ht="46.5" customHeight="1" x14ac:dyDescent="0.3">
      <c r="B68" s="85" t="s">
        <v>29</v>
      </c>
      <c r="C68" s="85"/>
      <c r="D68" s="85"/>
      <c r="E68" s="85"/>
      <c r="F68" s="85"/>
    </row>
    <row r="69" spans="2:6" ht="32.25" customHeight="1" x14ac:dyDescent="0.3">
      <c r="B69" s="85" t="s">
        <v>30</v>
      </c>
      <c r="C69" s="85"/>
      <c r="D69" s="85"/>
      <c r="E69" s="85"/>
      <c r="F69" s="85"/>
    </row>
    <row r="70" spans="2:6" ht="43.5" customHeight="1" x14ac:dyDescent="0.3">
      <c r="B70" s="85" t="s">
        <v>31</v>
      </c>
      <c r="C70" s="85"/>
      <c r="D70" s="85"/>
      <c r="E70" s="85"/>
      <c r="F70" s="85"/>
    </row>
    <row r="71" spans="2:6" ht="69.75" customHeight="1" x14ac:dyDescent="0.3">
      <c r="B71" s="83" t="s">
        <v>34</v>
      </c>
      <c r="C71" s="83"/>
      <c r="D71" s="83"/>
      <c r="E71" s="83"/>
      <c r="F71" s="83"/>
    </row>
    <row r="72" spans="2:6" ht="77.25" customHeight="1" x14ac:dyDescent="0.3">
      <c r="B72" s="83" t="s">
        <v>32</v>
      </c>
      <c r="C72" s="83"/>
      <c r="D72" s="83"/>
      <c r="E72" s="83"/>
      <c r="F72" s="83"/>
    </row>
    <row r="73" spans="2:6" ht="77.150000000000006" customHeight="1" x14ac:dyDescent="0.3">
      <c r="B73" s="83" t="s">
        <v>46</v>
      </c>
      <c r="C73" s="83"/>
      <c r="D73" s="83"/>
      <c r="E73" s="83"/>
      <c r="F73" s="83"/>
    </row>
    <row r="74" spans="2:6" ht="15.5" x14ac:dyDescent="0.3">
      <c r="B74" s="24"/>
      <c r="C74" s="24"/>
      <c r="D74" s="24"/>
      <c r="E74" s="24"/>
      <c r="F74" s="24"/>
    </row>
    <row r="75" spans="2:6" ht="42.75" customHeight="1" x14ac:dyDescent="0.3">
      <c r="B75" s="83" t="s">
        <v>45</v>
      </c>
      <c r="C75" s="83"/>
      <c r="D75" s="83"/>
      <c r="E75" s="83"/>
      <c r="F75" s="83"/>
    </row>
  </sheetData>
  <mergeCells count="17">
    <mergeCell ref="B59:F59"/>
    <mergeCell ref="B70:F70"/>
    <mergeCell ref="B71:F71"/>
    <mergeCell ref="B72:F72"/>
    <mergeCell ref="B75:F75"/>
    <mergeCell ref="B61:F61"/>
    <mergeCell ref="B63:F63"/>
    <mergeCell ref="B65:F65"/>
    <mergeCell ref="B66:F66"/>
    <mergeCell ref="B68:F68"/>
    <mergeCell ref="B69:F69"/>
    <mergeCell ref="B73:F73"/>
    <mergeCell ref="A4:F4"/>
    <mergeCell ref="B6:B7"/>
    <mergeCell ref="C6:D6"/>
    <mergeCell ref="E6:F6"/>
    <mergeCell ref="B57:F57"/>
  </mergeCells>
  <pageMargins left="0.7" right="0.7" top="0.75" bottom="0.75" header="0.3" footer="0.3"/>
  <pageSetup paperSize="9" scale="44"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6</vt:i4>
      </vt:variant>
    </vt:vector>
  </HeadingPairs>
  <TitlesOfParts>
    <vt:vector size="7" baseType="lpstr">
      <vt:lpstr> Tabella 1</vt:lpstr>
      <vt:lpstr>' Tabella 1'!_ftn1</vt:lpstr>
      <vt:lpstr>' Tabella 1'!_ftn2</vt:lpstr>
      <vt:lpstr>' Tabella 1'!_ftnref3</vt:lpstr>
      <vt:lpstr>' Tabella 1'!_ftnref4</vt:lpstr>
      <vt:lpstr>' Tabella 1'!_ftnref5</vt:lpstr>
      <vt:lpstr>' Tabella 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2024-01-25T14:42:56Z</dcterms:created>
  <dcterms:modified xsi:type="dcterms:W3CDTF">2026-07-08T07:09:48Z</dcterms:modified>
  <cp:category/>
  <cp:contentStatus/>
</cp:coreProperties>
</file>